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pcharalambides12\Documents\Petros\Website\"/>
    </mc:Choice>
  </mc:AlternateContent>
  <xr:revisionPtr revIDLastSave="0" documentId="8_{DC6D88EC-9762-404D-8632-8D411AA19D68}" xr6:coauthVersionLast="47" xr6:coauthVersionMax="47" xr10:uidLastSave="{00000000-0000-0000-0000-000000000000}"/>
  <bookViews>
    <workbookView xWindow="2340" yWindow="1005" windowWidth="17265" windowHeight="15195" tabRatio="853" xr2:uid="{00000000-000D-0000-FFFF-FFFF00000000}"/>
  </bookViews>
  <sheets>
    <sheet name="Uv &amp; Cm" sheetId="8" r:id="rId1"/>
    <sheet name="Um" sheetId="14" r:id="rId2"/>
    <sheet name="Δεδόμένα" sheetId="9" r:id="rId3"/>
    <sheet name="Απο Ο.Θ." sheetId="12" r:id="rId4"/>
  </sheets>
  <definedNames>
    <definedName name="Fw">Δεδόμένα!#REF!</definedName>
    <definedName name="Fwper">Δεδόμένα!#REF!</definedName>
    <definedName name="Perim.">Δεδόμένα!#REF!</definedName>
    <definedName name="Perimetriki">Δεδόμένα!#REF!</definedName>
    <definedName name="_xlnm.Print_Area" localSheetId="1">Um!$B$2:$G$55</definedName>
    <definedName name="_xlnm.Print_Area" localSheetId="0">'Uv &amp; Cm'!$B$2:$P$26</definedName>
    <definedName name="Rse">'Uv &amp; Cm'!$S$3:$S$6</definedName>
    <definedName name="Rsi">'Uv &amp; Cm'!$R$4:$R$6</definedName>
    <definedName name="Ru">Δεδόμένα!$L$7:$L$14</definedName>
    <definedName name="Κάθετη">#REF!</definedName>
    <definedName name="λ">Δεδόμένα!#REF!</definedName>
    <definedName name="Οριζόντια">#REF!</definedName>
    <definedName name="Ροή">Δεδόμένα!$B$9:$B$11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8" l="1"/>
  <c r="N14" i="8" s="1"/>
  <c r="K15" i="8"/>
  <c r="N15" i="8" s="1"/>
  <c r="K16" i="8"/>
  <c r="N16" i="8" s="1"/>
  <c r="K17" i="8"/>
  <c r="N17" i="8" s="1"/>
  <c r="K18" i="8"/>
  <c r="N18" i="8" s="1"/>
  <c r="K19" i="8"/>
  <c r="N19" i="8" s="1"/>
  <c r="K10" i="8"/>
  <c r="D21" i="8"/>
  <c r="K11" i="8" l="1"/>
  <c r="K12" i="8" s="1"/>
  <c r="K13" i="8" l="1"/>
  <c r="N13" i="8" s="1"/>
  <c r="F9" i="14"/>
  <c r="F13" i="14"/>
  <c r="F14" i="14"/>
  <c r="F15" i="14"/>
  <c r="F16" i="14"/>
  <c r="F17" i="14"/>
  <c r="F18" i="14"/>
  <c r="F33" i="14"/>
  <c r="F34" i="14"/>
  <c r="F35" i="14"/>
  <c r="F50" i="14"/>
  <c r="F51" i="14"/>
  <c r="F52" i="14"/>
  <c r="B50" i="14"/>
  <c r="B51" i="14"/>
  <c r="B52" i="14" s="1"/>
  <c r="B16" i="14"/>
  <c r="B17" i="14" s="1"/>
  <c r="B18" i="14" s="1"/>
  <c r="B33" i="14"/>
  <c r="B34" i="14" s="1"/>
  <c r="B35" i="14" s="1"/>
  <c r="B19" i="8"/>
  <c r="F19" i="8"/>
  <c r="E54" i="14"/>
  <c r="F49" i="14"/>
  <c r="F48" i="14"/>
  <c r="F47" i="14"/>
  <c r="F46" i="14"/>
  <c r="F45" i="14"/>
  <c r="F44" i="14"/>
  <c r="B44" i="14"/>
  <c r="B45" i="14" s="1"/>
  <c r="B46" i="14" s="1"/>
  <c r="B47" i="14" s="1"/>
  <c r="B48" i="14" s="1"/>
  <c r="B49" i="14" s="1"/>
  <c r="F43" i="14"/>
  <c r="E37" i="14"/>
  <c r="F32" i="14"/>
  <c r="F31" i="14"/>
  <c r="F30" i="14"/>
  <c r="F29" i="14"/>
  <c r="F28" i="14"/>
  <c r="F27" i="14"/>
  <c r="B27" i="14"/>
  <c r="B28" i="14" s="1"/>
  <c r="B29" i="14" s="1"/>
  <c r="B30" i="14" s="1"/>
  <c r="B31" i="14" s="1"/>
  <c r="B32" i="14" s="1"/>
  <c r="F26" i="14"/>
  <c r="B10" i="14"/>
  <c r="B11" i="14" s="1"/>
  <c r="B12" i="14" s="1"/>
  <c r="B13" i="14" s="1"/>
  <c r="B14" i="14" s="1"/>
  <c r="B15" i="14" s="1"/>
  <c r="J11" i="8"/>
  <c r="J12" i="8" s="1"/>
  <c r="J13" i="8" s="1"/>
  <c r="J14" i="8" s="1"/>
  <c r="J15" i="8" s="1"/>
  <c r="J16" i="8" s="1"/>
  <c r="J17" i="8" s="1"/>
  <c r="J18" i="8" s="1"/>
  <c r="J19" i="8" s="1"/>
  <c r="B11" i="8"/>
  <c r="B12" i="8" s="1"/>
  <c r="B13" i="8" s="1"/>
  <c r="B14" i="8" s="1"/>
  <c r="B15" i="8" s="1"/>
  <c r="B16" i="8" s="1"/>
  <c r="B17" i="8" s="1"/>
  <c r="B18" i="8" s="1"/>
  <c r="F10" i="8"/>
  <c r="F12" i="8"/>
  <c r="F13" i="8"/>
  <c r="F14" i="8"/>
  <c r="F15" i="8"/>
  <c r="F16" i="8"/>
  <c r="F17" i="8"/>
  <c r="F18" i="8"/>
  <c r="F10" i="14"/>
  <c r="F11" i="14"/>
  <c r="F12" i="14"/>
  <c r="E20" i="14"/>
  <c r="F11" i="8"/>
  <c r="F37" i="14" l="1"/>
  <c r="F38" i="14" s="1"/>
  <c r="F54" i="14"/>
  <c r="F55" i="14" s="1"/>
  <c r="H22" i="8"/>
  <c r="F20" i="14"/>
  <c r="F21" i="14" s="1"/>
  <c r="N10" i="8" l="1"/>
  <c r="N12" i="8"/>
  <c r="N11" i="8"/>
  <c r="N22" i="8" l="1"/>
  <c r="K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Pouloupatis Panayiotis</author>
    <author>Panagiotis Konstantinou</author>
  </authors>
  <commentList>
    <comment ref="E7" authorId="0" shapeId="0" xr:uid="{00000000-0006-0000-0000-000001000000}">
      <text>
        <r>
          <rPr>
            <b/>
            <sz val="10"/>
            <color indexed="81"/>
            <rFont val="Tahoma"/>
            <family val="2"/>
            <charset val="161"/>
          </rPr>
          <t>Βλέπε Παράρτημα Α του Οδηγού Θερμομόνωσης Κτιρίων
(Πίνακας 1)</t>
        </r>
      </text>
    </comment>
    <comment ref="F7" authorId="0" shapeId="0" xr:uid="{00000000-0006-0000-0000-000002000000}">
      <text>
        <r>
          <rPr>
            <b/>
            <sz val="10"/>
            <color indexed="81"/>
            <rFont val="Tahoma"/>
            <family val="2"/>
            <charset val="161"/>
          </rPr>
          <t>Βλέπε Κεφάλαιο 6 του Οδηγού Θερμομόνωσης Κτιρίων και το  φύλλο ΄΄Δεδομένα΄΄ (Πίνακες 6.2.1, 6.2.2 και 6.3)</t>
        </r>
      </text>
    </comment>
    <comment ref="N7" authorId="1" shapeId="0" xr:uid="{CDDFFB9A-0EC2-475C-B155-D7EE6DA66D6E}">
      <text>
        <r>
          <rPr>
            <b/>
            <sz val="10"/>
            <color indexed="81"/>
            <rFont val="Tahoma"/>
            <family val="2"/>
            <charset val="161"/>
          </rPr>
          <t>Βλέπε Παρατήρηση 1</t>
        </r>
        <r>
          <rPr>
            <sz val="9"/>
            <color indexed="81"/>
            <rFont val="Tahoma"/>
            <family val="2"/>
            <charset val="161"/>
          </rPr>
          <t xml:space="preserve">
</t>
        </r>
      </text>
    </comment>
    <comment ref="B8" authorId="1" shapeId="0" xr:uid="{A2824C66-4F03-46BA-8F72-34F4F77E7AEA}">
      <text>
        <r>
          <rPr>
            <b/>
            <sz val="9"/>
            <color indexed="81"/>
            <rFont val="Tahoma"/>
            <family val="2"/>
            <charset val="161"/>
          </rPr>
          <t>Για υπολογισμό ωφέλιμης θερμοχωρητικότητας σύμφωνα με ΠΑΡΑΤΗΡΗΣΕΙΣ</t>
        </r>
      </text>
    </comment>
    <comment ref="D22" authorId="0" shapeId="0" xr:uid="{00000000-0006-0000-0000-000004000000}">
      <text>
        <r>
          <rPr>
            <b/>
            <sz val="10"/>
            <color indexed="81"/>
            <rFont val="Tahoma"/>
            <family val="2"/>
            <charset val="161"/>
          </rPr>
          <t>Βλέπε Κεφάλαιο 6 του Οδηγού Θερμομόνωσης Κτιρίων και το φυλλό ΄΄Δεδομένα΄΄
(Πίνακας 6.1)</t>
        </r>
      </text>
    </comment>
    <comment ref="D23" authorId="0" shapeId="0" xr:uid="{00000000-0006-0000-0000-000005000000}">
      <text>
        <r>
          <rPr>
            <b/>
            <sz val="10"/>
            <color indexed="81"/>
            <rFont val="Tahoma"/>
            <family val="2"/>
            <charset val="161"/>
          </rPr>
          <t>Βλέπε Κεφάλαιο 6 του Οδηγού Θερμομόνωσης Κτιρίων και το φυλλό ΄΄Δεδομένα΄΄
(Πίνακας 6.1)</t>
        </r>
      </text>
    </comment>
  </commentList>
</comments>
</file>

<file path=xl/sharedStrings.xml><?xml version="1.0" encoding="utf-8"?>
<sst xmlns="http://schemas.openxmlformats.org/spreadsheetml/2006/main" count="783" uniqueCount="706">
  <si>
    <t>Ονομασία Υλικού</t>
  </si>
  <si>
    <t>Τυπική Σχεδιαστική
Λεπτομέρια</t>
  </si>
  <si>
    <t>Ροή Θρμότητας</t>
  </si>
  <si>
    <t>Οριζόντια</t>
  </si>
  <si>
    <t>Προς τα κάτω</t>
  </si>
  <si>
    <t>Προς τα πάνω</t>
  </si>
  <si>
    <t>Α/Α</t>
  </si>
  <si>
    <t>Κατεύθυνση της ροής θερμότητας</t>
  </si>
  <si>
    <t>οριζόντια</t>
  </si>
  <si>
    <t>πάνω</t>
  </si>
  <si>
    <t>κάτω</t>
  </si>
  <si>
    <t>Πάχος στρώματος
αέρα σε mm</t>
  </si>
  <si>
    <t>Χαρακτηριστικά οροφής</t>
  </si>
  <si>
    <t>Στέγη με κεραμίδια τοποθετημένα απ' ευθείας σε μορίνες χωρίς πίλιμα ή πλακαζ</t>
  </si>
  <si>
    <t>Στέγη με κεραμίδια τοποθετημένα με πίλιμα ή πλακαζ</t>
  </si>
  <si>
    <t>Στέγη με κεραμίδια τοποθετημένα με πίλιμα και πλακαζ</t>
  </si>
  <si>
    <t>50-100</t>
  </si>
  <si>
    <t>Rsi
(m2K/W)</t>
  </si>
  <si>
    <t>Rse
(m2K/W)</t>
  </si>
  <si>
    <r>
      <t>R</t>
    </r>
    <r>
      <rPr>
        <b/>
        <vertAlign val="subscript"/>
        <sz val="11"/>
        <rFont val="Arial"/>
        <family val="2"/>
        <charset val="161"/>
      </rPr>
      <t>u</t>
    </r>
  </si>
  <si>
    <t>Πίνακας 6.1
Τιμές αναφοράς επιφανειακών αντιστάσεων αδιαφανών δομικών στοιχείων (για συνήθεις μη ανακλαστικές επιφάνειες, με συντελεστή εκπομπής θερμικής ακτινοβολίας ε&gt;0.8)</t>
  </si>
  <si>
    <t>Πίνακας 6.2.1
Τιμές αναφοράς θερμικής αντίστασης στρώματος αέρα που βρίσκεται εγκλωβισμένος ενδιάμεσα σε αδιαφανή διμικά στοιχεία που έχουν επίπεδές μη ανακλαστικές επιφάνειες (μη αεριζόμενα στρώματα αέρα Ra) ε≥0.8</t>
  </si>
  <si>
    <t>Πίνακας 6.2.2
Τιμές αναφοράς θερμικής αντίστασης στρώματος αέρα που βρίσκεται εγκλωβισμένος ενδιάμεσα σε αδιαφανή διμικά στοιχεία που έχουν επίπεδές επιφάνειες εκ των οποίων η μία είναι ανακλαστική (μη αεριζόμενα στρώματα αέρα Ra) ε&lt;0.2</t>
  </si>
  <si>
    <t>Πίνακας 6.3
Θερμική αντίσταση του χώρου που περικλείεται από οριζόντια θερμομονωμένη επιφάνεια και κεκλιμένη στέγη</t>
  </si>
  <si>
    <t>Όπως στο 2 αλλά με επιφάνεια επικαλυμμένη από αλουμίνιο ή άλλη επιφάνεια χαμηλής εκπομπής θερμικής ακτινοβολίας (low emmissivity)</t>
  </si>
  <si>
    <t>Ξεκινώντας από το εσωτερικό</t>
  </si>
  <si>
    <t>Material group or application</t>
  </si>
  <si>
    <t>Density</t>
  </si>
  <si>
    <t>Floor coverings</t>
  </si>
  <si>
    <t>Gases</t>
  </si>
  <si>
    <t>Glass</t>
  </si>
  <si>
    <t>Water</t>
  </si>
  <si>
    <t>Metals</t>
  </si>
  <si>
    <t>Plastics, solid</t>
  </si>
  <si>
    <t>Rubber</t>
  </si>
  <si>
    <t>Gypsum</t>
  </si>
  <si>
    <t>Plasters and renders</t>
  </si>
  <si>
    <t>Soils</t>
  </si>
  <si>
    <t>Stone</t>
  </si>
  <si>
    <t>Tiles (other)</t>
  </si>
  <si>
    <t>ρ</t>
  </si>
  <si>
    <t>Asphalt</t>
  </si>
  <si>
    <t>Felt / sheet</t>
  </si>
  <si>
    <t>Medium density</t>
  </si>
  <si>
    <t>High density</t>
  </si>
  <si>
    <t>Reinforced (with 1 % of steel)</t>
  </si>
  <si>
    <t>Reinforced (with 2 % of steel)</t>
  </si>
  <si>
    <t xml:space="preserve">Bitumen </t>
  </si>
  <si>
    <t>Plastic</t>
  </si>
  <si>
    <t>Underlay, cellular rubber or plastic</t>
  </si>
  <si>
    <t>Underlay, felt</t>
  </si>
  <si>
    <t>Underlay, wool</t>
  </si>
  <si>
    <t>Underlay, cork</t>
  </si>
  <si>
    <t>Tiles, cork</t>
  </si>
  <si>
    <t>Carpet / textile flooring</t>
  </si>
  <si>
    <t>Linoleum</t>
  </si>
  <si>
    <t>&lt;200</t>
  </si>
  <si>
    <t>&gt;400</t>
  </si>
  <si>
    <t>Xenon</t>
  </si>
  <si>
    <t>Air</t>
  </si>
  <si>
    <t>Carbon dioxide</t>
  </si>
  <si>
    <t>Argon</t>
  </si>
  <si>
    <t>Sulphur hexafluoride</t>
  </si>
  <si>
    <t>Krypton</t>
  </si>
  <si>
    <t>Quartz glass</t>
  </si>
  <si>
    <t>Glass mosaic</t>
  </si>
  <si>
    <t>Snow, freshly fallen (&lt; 30 mm)</t>
  </si>
  <si>
    <t>Snow, soft (30 to 70 mm)</t>
  </si>
  <si>
    <t>Snow, slightly compacted (70 to 100mm)</t>
  </si>
  <si>
    <t>Snow, compacted (&lt; 200 mm)</t>
  </si>
  <si>
    <t>Aluminium alloys</t>
  </si>
  <si>
    <t>Bronze</t>
  </si>
  <si>
    <t>Brass</t>
  </si>
  <si>
    <t>Copper</t>
  </si>
  <si>
    <t>Iron, cast</t>
  </si>
  <si>
    <t>Lead</t>
  </si>
  <si>
    <t>Steel</t>
  </si>
  <si>
    <t>Stainless steel</t>
  </si>
  <si>
    <t>Zinc</t>
  </si>
  <si>
    <t>Acrylic</t>
  </si>
  <si>
    <t>Polycarbonates</t>
  </si>
  <si>
    <t>Polytetrafluoroethylene (PTFE)</t>
  </si>
  <si>
    <t>Polyvinylchloride (PVC)</t>
  </si>
  <si>
    <t>Polymethylmethacrylate (PMMA)</t>
  </si>
  <si>
    <t>Polyacetate</t>
  </si>
  <si>
    <t>Polyamide (nylon )</t>
  </si>
  <si>
    <t>Polyamide 6.6 with 25 % glass fibre</t>
  </si>
  <si>
    <t>Polyethylene /polythene, high density</t>
  </si>
  <si>
    <t>Polyethylene/polythene, low density</t>
  </si>
  <si>
    <t>Polystyrene</t>
  </si>
  <si>
    <t>Polypropylene</t>
  </si>
  <si>
    <t>Polypropylene with 25 % glass fibre</t>
  </si>
  <si>
    <t>Polyurethane (PU)</t>
  </si>
  <si>
    <t>Epoxy resin</t>
  </si>
  <si>
    <t>Phenolic resin</t>
  </si>
  <si>
    <t>Polyester resin</t>
  </si>
  <si>
    <t>Natural</t>
  </si>
  <si>
    <t>Neoprene (polychloroprene)</t>
  </si>
  <si>
    <t>Butyl, (isobutene), solid/hot melt</t>
  </si>
  <si>
    <t>Foam rubber</t>
  </si>
  <si>
    <t>Hard rubber (ebonite), solid</t>
  </si>
  <si>
    <t>Ethylene propylene diene monomer (EPDM )</t>
  </si>
  <si>
    <t>Polyisobutylene</t>
  </si>
  <si>
    <t>Polysulfide</t>
  </si>
  <si>
    <t>Butadiene</t>
  </si>
  <si>
    <t>60-80</t>
  </si>
  <si>
    <t>Sealant materials, weather stripping and thermal breaks</t>
  </si>
  <si>
    <t>Silica gel (dessicant)</t>
  </si>
  <si>
    <t>Silicone, pure</t>
  </si>
  <si>
    <t>Silicone, filled</t>
  </si>
  <si>
    <t>Silicone foam</t>
  </si>
  <si>
    <t>Urethane/polyurethane (thermal break)</t>
  </si>
  <si>
    <t>Polyvinylchloride (PVC) flexible, with 40 % softener</t>
  </si>
  <si>
    <t>Elastomeric foam, flexible</t>
  </si>
  <si>
    <t>Polyurethane (PU) foam</t>
  </si>
  <si>
    <t>Polyethylene foam</t>
  </si>
  <si>
    <t>Gypsum insulating plaster</t>
  </si>
  <si>
    <t>Gypsum plastering</t>
  </si>
  <si>
    <t>Gypsum, sand</t>
  </si>
  <si>
    <t>Lime, sand</t>
  </si>
  <si>
    <t>Cement, sand</t>
  </si>
  <si>
    <t>Clay or silt</t>
  </si>
  <si>
    <t>Sand and gravel</t>
  </si>
  <si>
    <t>1200-1800</t>
  </si>
  <si>
    <t>1700-2200</t>
  </si>
  <si>
    <t>910-1180</t>
  </si>
  <si>
    <t>Natural, crystalline rock</t>
  </si>
  <si>
    <t>Natural, sedimentary rock</t>
  </si>
  <si>
    <t>Natural, sedimentary rock, light</t>
  </si>
  <si>
    <t>Natural, porous, e.g. lava</t>
  </si>
  <si>
    <t>Basalt</t>
  </si>
  <si>
    <t>Gneiss</t>
  </si>
  <si>
    <t>Granite</t>
  </si>
  <si>
    <t>Marble</t>
  </si>
  <si>
    <t>Slate</t>
  </si>
  <si>
    <t>Limestone, extra soft</t>
  </si>
  <si>
    <t>Limestone, soft</t>
  </si>
  <si>
    <t>Limestone, semi-hard</t>
  </si>
  <si>
    <t>Limestone, hard</t>
  </si>
  <si>
    <t>Limestone, extra hard</t>
  </si>
  <si>
    <t>Sandstone (silica)</t>
  </si>
  <si>
    <t>Natural pumice</t>
  </si>
  <si>
    <t>Artificial stone</t>
  </si>
  <si>
    <t>2700-3000</t>
  </si>
  <si>
    <t>2400-2700</t>
  </si>
  <si>
    <t>2500-2700</t>
  </si>
  <si>
    <t>2000-2800</t>
  </si>
  <si>
    <t>Clay</t>
  </si>
  <si>
    <t>Concrete</t>
  </si>
  <si>
    <t>Ceramic/porcelain</t>
  </si>
  <si>
    <t>Cement-bonded particleboard</t>
  </si>
  <si>
    <t>Particleboard</t>
  </si>
  <si>
    <t>Oriented strand board (OSB)</t>
  </si>
  <si>
    <t>λ</t>
  </si>
  <si>
    <r>
      <t>kg/m</t>
    </r>
    <r>
      <rPr>
        <vertAlign val="superscript"/>
        <sz val="11"/>
        <rFont val="Arial"/>
        <family val="2"/>
        <charset val="161"/>
      </rPr>
      <t>3</t>
    </r>
  </si>
  <si>
    <t>W/(mK)</t>
  </si>
  <si>
    <t>J/(kgK)</t>
  </si>
  <si>
    <r>
      <t xml:space="preserve">Ice at -10 </t>
    </r>
    <r>
      <rPr>
        <sz val="11"/>
        <rFont val="Symbol"/>
        <family val="1"/>
        <charset val="2"/>
      </rPr>
      <t>°</t>
    </r>
    <r>
      <rPr>
        <sz val="11"/>
        <rFont val="Arial"/>
        <family val="2"/>
        <charset val="161"/>
      </rPr>
      <t>C</t>
    </r>
  </si>
  <si>
    <r>
      <t xml:space="preserve">Ice at 0 </t>
    </r>
    <r>
      <rPr>
        <sz val="11"/>
        <rFont val="Symbol"/>
        <family val="1"/>
        <charset val="2"/>
      </rPr>
      <t>°</t>
    </r>
    <r>
      <rPr>
        <sz val="11"/>
        <rFont val="Arial"/>
        <family val="2"/>
        <charset val="161"/>
      </rPr>
      <t>C</t>
    </r>
  </si>
  <si>
    <r>
      <t xml:space="preserve">Water at 10 </t>
    </r>
    <r>
      <rPr>
        <sz val="11"/>
        <rFont val="Symbol"/>
        <family val="1"/>
        <charset val="2"/>
      </rPr>
      <t>°</t>
    </r>
    <r>
      <rPr>
        <sz val="11"/>
        <rFont val="Arial"/>
        <family val="2"/>
        <charset val="161"/>
      </rPr>
      <t>C</t>
    </r>
  </si>
  <si>
    <r>
      <t xml:space="preserve">Water at 40 </t>
    </r>
    <r>
      <rPr>
        <sz val="11"/>
        <rFont val="Symbol"/>
        <family val="1"/>
        <charset val="2"/>
      </rPr>
      <t>°</t>
    </r>
    <r>
      <rPr>
        <sz val="11"/>
        <rFont val="Arial"/>
        <family val="2"/>
        <charset val="161"/>
      </rPr>
      <t>C</t>
    </r>
  </si>
  <si>
    <r>
      <t xml:space="preserve">Water at 80 </t>
    </r>
    <r>
      <rPr>
        <sz val="11"/>
        <rFont val="Symbol"/>
        <family val="1"/>
        <charset val="2"/>
      </rPr>
      <t>°</t>
    </r>
    <r>
      <rPr>
        <sz val="11"/>
        <rFont val="Arial"/>
        <family val="2"/>
        <charset val="161"/>
      </rPr>
      <t>C</t>
    </r>
  </si>
  <si>
    <r>
      <t xml:space="preserve">Gypsum plasterboard </t>
    </r>
    <r>
      <rPr>
        <vertAlign val="superscript"/>
        <sz val="11"/>
        <rFont val="Arial"/>
        <family val="2"/>
        <charset val="161"/>
      </rPr>
      <t>b</t>
    </r>
  </si>
  <si>
    <r>
      <t>Tiles (roofing</t>
    </r>
    <r>
      <rPr>
        <sz val="11"/>
        <rFont val="Arial"/>
        <family val="2"/>
        <charset val="161"/>
      </rPr>
      <t>)</t>
    </r>
  </si>
  <si>
    <r>
      <t xml:space="preserve">Timber </t>
    </r>
    <r>
      <rPr>
        <vertAlign val="superscript"/>
        <sz val="11"/>
        <rFont val="Arial"/>
        <family val="2"/>
        <charset val="161"/>
      </rPr>
      <t>(c)</t>
    </r>
  </si>
  <si>
    <r>
      <t xml:space="preserve">Wood-based panels </t>
    </r>
    <r>
      <rPr>
        <vertAlign val="superscript"/>
        <sz val="11"/>
        <rFont val="Arial"/>
        <family val="2"/>
        <charset val="161"/>
      </rPr>
      <t>c</t>
    </r>
  </si>
  <si>
    <r>
      <t xml:space="preserve">Plywood </t>
    </r>
    <r>
      <rPr>
        <vertAlign val="superscript"/>
        <sz val="11"/>
        <rFont val="Arial"/>
        <family val="2"/>
        <charset val="161"/>
      </rPr>
      <t>d</t>
    </r>
  </si>
  <si>
    <r>
      <t xml:space="preserve">Fibreboard, including MDF </t>
    </r>
    <r>
      <rPr>
        <vertAlign val="superscript"/>
        <sz val="11"/>
        <rFont val="Arial"/>
        <family val="2"/>
        <charset val="161"/>
      </rPr>
      <t>e</t>
    </r>
  </si>
  <si>
    <r>
      <t xml:space="preserve">Concrete </t>
    </r>
    <r>
      <rPr>
        <vertAlign val="superscript"/>
        <sz val="11"/>
        <rFont val="Arial"/>
        <family val="2"/>
        <charset val="161"/>
      </rPr>
      <t>a</t>
    </r>
  </si>
  <si>
    <t>Design
Thermal
Conductivity</t>
  </si>
  <si>
    <t>Specific
Heat
Capacity</t>
  </si>
  <si>
    <t>a  The density for concrete is the dry density</t>
  </si>
  <si>
    <t>b  The thermal conductivity includes the effect of the paper liners.</t>
  </si>
  <si>
    <t>e  MDF: Medium Density Fibreboard, dry process.</t>
  </si>
  <si>
    <t>d  As an interim measure and until sufficient significant data for solid wood panels (SWP)
    and laminated veneer lumber (LVL) are available, the values given for plywood may be used.</t>
  </si>
  <si>
    <t>ISO/DIS 10456
Table 3 - Design thermal values for materials in general in building applications</t>
  </si>
  <si>
    <r>
      <t>c  The density for timber and wood-based products is the density in equilibrium with 20</t>
    </r>
    <r>
      <rPr>
        <sz val="11"/>
        <rFont val="Symbol"/>
        <family val="1"/>
        <charset val="2"/>
      </rPr>
      <t>°</t>
    </r>
    <r>
      <rPr>
        <sz val="11"/>
        <rFont val="Arial"/>
        <family val="2"/>
        <charset val="161"/>
      </rPr>
      <t>C
    and 65%relative humidity.</t>
    </r>
  </si>
  <si>
    <t>Soda lime glass (including float glass)</t>
  </si>
  <si>
    <t>״</t>
  </si>
  <si>
    <r>
      <t>C</t>
    </r>
    <r>
      <rPr>
        <b/>
        <vertAlign val="subscript"/>
        <sz val="11"/>
        <rFont val="Arial"/>
        <family val="2"/>
        <charset val="161"/>
      </rPr>
      <t>p</t>
    </r>
  </si>
  <si>
    <r>
      <t>Rsi (m</t>
    </r>
    <r>
      <rPr>
        <vertAlign val="superscript"/>
        <sz val="11"/>
        <rFont val="Arial"/>
        <family val="2"/>
        <charset val="161"/>
      </rPr>
      <t>2</t>
    </r>
    <r>
      <rPr>
        <sz val="11"/>
        <rFont val="Arial"/>
        <family val="2"/>
        <charset val="161"/>
      </rPr>
      <t>K/W)</t>
    </r>
  </si>
  <si>
    <r>
      <t>Rse (m</t>
    </r>
    <r>
      <rPr>
        <vertAlign val="superscript"/>
        <sz val="11"/>
        <rFont val="Arial"/>
        <family val="2"/>
        <charset val="161"/>
      </rPr>
      <t>2</t>
    </r>
    <r>
      <rPr>
        <sz val="11"/>
        <rFont val="Arial"/>
        <family val="2"/>
        <charset val="161"/>
      </rPr>
      <t>K/W)</t>
    </r>
  </si>
  <si>
    <t>A/A</t>
  </si>
  <si>
    <t>Ομάδα Υλικού ή Εφαρμογή</t>
  </si>
  <si>
    <t>ΔΟΜΙΚΑ ΥΛΙΚΑ</t>
  </si>
  <si>
    <t>Λίθοι</t>
  </si>
  <si>
    <t>1.1.1</t>
  </si>
  <si>
    <t>Φυσικοί λίθοι:</t>
  </si>
  <si>
    <t>1.1.1.1</t>
  </si>
  <si>
    <t>Κρυσταλλικός  βράχος</t>
  </si>
  <si>
    <t>1.1.1.2</t>
  </si>
  <si>
    <t>Ιζηματογενής βράχος</t>
  </si>
  <si>
    <t>1.1.1.3</t>
  </si>
  <si>
    <t>Ιζηματογενής βράχος ελαφρύς</t>
  </si>
  <si>
    <t>1.1.1.4</t>
  </si>
  <si>
    <t>Πορώδης π.χ. λάβα</t>
  </si>
  <si>
    <t>1.1.2</t>
  </si>
  <si>
    <t>Βασάλτης</t>
  </si>
  <si>
    <t>1.1.3</t>
  </si>
  <si>
    <t>Γνέσιος</t>
  </si>
  <si>
    <t>1.1.4</t>
  </si>
  <si>
    <t>Γρανίτης</t>
  </si>
  <si>
    <t>1.1.5</t>
  </si>
  <si>
    <t>Μάρμαρο</t>
  </si>
  <si>
    <t>1.1.6</t>
  </si>
  <si>
    <t>Σχιστόλιθος</t>
  </si>
  <si>
    <t>1.1.7</t>
  </si>
  <si>
    <t>Ασβεστόλιθος:</t>
  </si>
  <si>
    <t>Πολύ μαλακός</t>
  </si>
  <si>
    <t>Μαλακός</t>
  </si>
  <si>
    <t>Ημίσκληρος</t>
  </si>
  <si>
    <t>Σκληρός</t>
  </si>
  <si>
    <t>Πολύ σκληρός</t>
  </si>
  <si>
    <t>1.1.8</t>
  </si>
  <si>
    <t>Ψαμμίτης (πυρίτιο)</t>
  </si>
  <si>
    <t>1.1.9</t>
  </si>
  <si>
    <t>Φυσική κίσσηρις</t>
  </si>
  <si>
    <t>Τεχνητή λίθος</t>
  </si>
  <si>
    <t>Άργιλος</t>
  </si>
  <si>
    <t>1.2.1</t>
  </si>
  <si>
    <t>Πλίνθοι συμπαγείς ωμοί</t>
  </si>
  <si>
    <t>1.2.2</t>
  </si>
  <si>
    <t>Πλίνθοι μετ’ άχυρου ωμοί</t>
  </si>
  <si>
    <t>Τούβλα  (αργιλικά)</t>
  </si>
  <si>
    <t>1.3.1</t>
  </si>
  <si>
    <t>200x300x100</t>
  </si>
  <si>
    <t>1.3.2</t>
  </si>
  <si>
    <t>Συμπαγή</t>
  </si>
  <si>
    <t>Ξηρά υλικά πληρώσεως τοποθετούμενα χύδην εις διάκενα οροφών, τοίχων κ.λπ.</t>
  </si>
  <si>
    <t>1.4.1</t>
  </si>
  <si>
    <t>Άμμος διαμέτρου κόκκου ≤ 5mm</t>
  </si>
  <si>
    <t>1.4.2</t>
  </si>
  <si>
    <t>Ψηφίδες διαμέτρου κόκκου 5-10 mm συλλέκτες και θραύστες</t>
  </si>
  <si>
    <t>1.4.3</t>
  </si>
  <si>
    <t>Χονδρόκοκκος κίσσηρις</t>
  </si>
  <si>
    <t>1.4.4</t>
  </si>
  <si>
    <t>Θραύσματα οπτόπλινθων και κεράμων</t>
  </si>
  <si>
    <t>1.4.5</t>
  </si>
  <si>
    <t>Περλίτης διογκωμένος</t>
  </si>
  <si>
    <t>Επιχρίσματα και κονιάματα</t>
  </si>
  <si>
    <t>1.5.1</t>
  </si>
  <si>
    <t>Επίχρισμα από γύψο:</t>
  </si>
  <si>
    <t>1.5.1.1</t>
  </si>
  <si>
    <t>Μονωτικό</t>
  </si>
  <si>
    <t>1.5.1.2</t>
  </si>
  <si>
    <t>Πυκνότητας:</t>
  </si>
  <si>
    <t>1.5.1.2.1</t>
  </si>
  <si>
    <t>1.5.1.2.2</t>
  </si>
  <si>
    <t>1.5.2</t>
  </si>
  <si>
    <t>Άμμος και:</t>
  </si>
  <si>
    <t>1.5.2.1</t>
  </si>
  <si>
    <t>Γύψος</t>
  </si>
  <si>
    <t>1.5.2.2</t>
  </si>
  <si>
    <t>Ασβέστης</t>
  </si>
  <si>
    <t>1.5.2.3</t>
  </si>
  <si>
    <t>Τσιμέντο</t>
  </si>
  <si>
    <t>Τύποι Σκυροδεμάτων</t>
  </si>
  <si>
    <t>1.6.1</t>
  </si>
  <si>
    <t>Σκυρόδεμα:</t>
  </si>
  <si>
    <t>1.6.1.1</t>
  </si>
  <si>
    <t>Μέσης πυκνότητας</t>
  </si>
  <si>
    <t>1.6.1.2</t>
  </si>
  <si>
    <t>Υψηλής πυκνότητας</t>
  </si>
  <si>
    <t>1.6.1.3</t>
  </si>
  <si>
    <t>Οπλισμένο με 1% χάλυβα</t>
  </si>
  <si>
    <t>1.6.1.4</t>
  </si>
  <si>
    <t>Οπλισμένο με 2% χάλυβα</t>
  </si>
  <si>
    <t>1.6.2</t>
  </si>
  <si>
    <t>Σκυροδέματα και ελαφρά σκυροδέματα (σε κατασκευαστικά στοιχεία χωρίς αρμούς και σε μεγάλου μεγέθους πλάκες</t>
  </si>
  <si>
    <t>1.6.2.1</t>
  </si>
  <si>
    <t>Σκυρόδεμα δια συλλεκτών ή θραυστών αδρανών κλειστής δομής</t>
  </si>
  <si>
    <t>1.6.2.1.1</t>
  </si>
  <si>
    <t>Κατηγορία σκυροδέματος ≤ Β120</t>
  </si>
  <si>
    <t>1.6.2.1.2</t>
  </si>
  <si>
    <t>Κατηγορία σκυροδέματος ≥ Β160</t>
  </si>
  <si>
    <t>1.6.2.1.3</t>
  </si>
  <si>
    <t>Ελαφροσκυρόδεμα</t>
  </si>
  <si>
    <t>1.6.2.1.4</t>
  </si>
  <si>
    <t>Αφροσκυρόδεμα</t>
  </si>
  <si>
    <t>1.6.2.2</t>
  </si>
  <si>
    <t>Γαρμπιλοσκυρόδεμα:</t>
  </si>
  <si>
    <t>1.6.2.2.1</t>
  </si>
  <si>
    <t>1.6.2.2.2</t>
  </si>
  <si>
    <t>1.6.2.2.3</t>
  </si>
  <si>
    <t>1.6.2.4</t>
  </si>
  <si>
    <t>Κυψελωτό σκυρόδεμα σκληρυνθέν δι’ ατμού:</t>
  </si>
  <si>
    <t>1.6.2.4.1</t>
  </si>
  <si>
    <t>1.6.2.4.2</t>
  </si>
  <si>
    <t>1.6.2.4.3</t>
  </si>
  <si>
    <t>1.6.2.4.4</t>
  </si>
  <si>
    <t>1.6.2.4.5</t>
  </si>
  <si>
    <t>1.6.2.5</t>
  </si>
  <si>
    <t>Περλιτόδεμα [τσιμέντο/περλίτης(κατά όγκο)]:</t>
  </si>
  <si>
    <t>1.6.2.5.1</t>
  </si>
  <si>
    <t>1:4</t>
  </si>
  <si>
    <t>1.6.2.5.2</t>
  </si>
  <si>
    <t>1:5</t>
  </si>
  <si>
    <t>1.6.2.5.3</t>
  </si>
  <si>
    <t>1:6</t>
  </si>
  <si>
    <t>1.6.2.5.4</t>
  </si>
  <si>
    <t>1:7</t>
  </si>
  <si>
    <t>1.6.2.5.5</t>
  </si>
  <si>
    <t>1:8</t>
  </si>
  <si>
    <t>1.6.2.5.6</t>
  </si>
  <si>
    <t>1:20</t>
  </si>
  <si>
    <t>1.6.2.6</t>
  </si>
  <si>
    <t>Πλάκες εκ σκυροδέματος, γύψου και αμιαντοτσιμέντου:</t>
  </si>
  <si>
    <t>1.6.2.6.1</t>
  </si>
  <si>
    <t>Πλάκες εκ κισσηροδέματος</t>
  </si>
  <si>
    <t>1.6.2.6.2</t>
  </si>
  <si>
    <t>Πλάκες εξ ελαφρού σκυροδέματος με ανάμικτα αδρανή</t>
  </si>
  <si>
    <t>1.6.2.6.3</t>
  </si>
  <si>
    <t>Πλάκες εξ αμιαντοτσιμέντου</t>
  </si>
  <si>
    <t>1.6.2.7</t>
  </si>
  <si>
    <t>Τοιχοποιία εκ τσιμεντόπλινθων συμπεριλαμβανομένου και του κονιάματος των αρμών</t>
  </si>
  <si>
    <t>1.6.2.7.1</t>
  </si>
  <si>
    <t>Τσιμεντόλιθοι πλήρεις με ασβεστολιθικά αδρανή:</t>
  </si>
  <si>
    <t>1.6.2.7.2</t>
  </si>
  <si>
    <t>Τσιμεντόλιθοι διάτρητοι με ασβεστολιθικά αδρανή</t>
  </si>
  <si>
    <t>1.6.2.7.3</t>
  </si>
  <si>
    <t>Τσιμεντόλιθοι με διάκενα, με ασβεστολιθικά αδρανή</t>
  </si>
  <si>
    <t>1.6.2.7.4</t>
  </si>
  <si>
    <t>Κισσηρόλιθοι πλήρεις</t>
  </si>
  <si>
    <t>1.6.2.7.5</t>
  </si>
  <si>
    <t>Κισσηρόλιθοι με διάκενα 2 διάκενων</t>
  </si>
  <si>
    <t>1.6.2.7.6</t>
  </si>
  <si>
    <t>1.6.2.7.7</t>
  </si>
  <si>
    <t>Πλίνθοι εκ κυψελωτού σκυροδέματος εσκληρυμένοι δι’ ατμού</t>
  </si>
  <si>
    <t>1.6.2.7.8</t>
  </si>
  <si>
    <t>Πλίνθοι εκ σκυροδέματος εσκληρυμένοι στον αέρα</t>
  </si>
  <si>
    <t>1.6.2.8</t>
  </si>
  <si>
    <t>Τοιχοποιία εξ οπτόπλινθων συμπεριλαμβα- νομένου και του κονιάματος των αρμών</t>
  </si>
  <si>
    <t>1.6.2.8.1</t>
  </si>
  <si>
    <t>Οπτόπλινθοι πλήρεις</t>
  </si>
  <si>
    <t>1.6.2.8.2</t>
  </si>
  <si>
    <t>Οπτόπλινθοι διάτρητοι</t>
  </si>
  <si>
    <t>1.6.2.8.3</t>
  </si>
  <si>
    <t>Πλακίδια επιστρώσεως</t>
  </si>
  <si>
    <t>1.7.1</t>
  </si>
  <si>
    <t>Γύψος πυκνότητας:</t>
  </si>
  <si>
    <t>1.7.1.1</t>
  </si>
  <si>
    <t>1.7.1.2</t>
  </si>
  <si>
    <t>1.7.1.3</t>
  </si>
  <si>
    <t>1.7.1.4</t>
  </si>
  <si>
    <t>1.7.1.5</t>
  </si>
  <si>
    <t>1.7.2</t>
  </si>
  <si>
    <t>Γυψοσανίδα από γύψο β πυκνότητας:</t>
  </si>
  <si>
    <t>ΕΔΑΦΙΚΑ ΥΛΙΚΑ</t>
  </si>
  <si>
    <t>Άργιλος ή ιλύς</t>
  </si>
  <si>
    <t>Άμμος και χαλίκια</t>
  </si>
  <si>
    <t>ΞΥΛΕΙΑ</t>
  </si>
  <si>
    <t>Ξυλεία πυκνότητας:</t>
  </si>
  <si>
    <t>3.1.1</t>
  </si>
  <si>
    <t>3.1.2</t>
  </si>
  <si>
    <t>3.1.3</t>
  </si>
  <si>
    <t>Δρυς</t>
  </si>
  <si>
    <t>Οξιά</t>
  </si>
  <si>
    <t>Κωνοφόρα (πεύκο, έλατο, κ.λπ.)</t>
  </si>
  <si>
    <t>Κόντρα πλακέ, πλακάζ, κ.λπ.</t>
  </si>
  <si>
    <t>3.5.1</t>
  </si>
  <si>
    <t>3.5.2</t>
  </si>
  <si>
    <t>3.5.3</t>
  </si>
  <si>
    <t>Μοριοσανίδες</t>
  </si>
  <si>
    <t>3.6.1</t>
  </si>
  <si>
    <t>3.6.2</t>
  </si>
  <si>
    <t>Μαλακό ξύλο με:</t>
  </si>
  <si>
    <t>3.7.1</t>
  </si>
  <si>
    <t>Παράλληλες ίνες</t>
  </si>
  <si>
    <t>3.7.2</t>
  </si>
  <si>
    <t>Εγκάρσιες ίνες</t>
  </si>
  <si>
    <t>Σκληρό ξύλο με:</t>
  </si>
  <si>
    <t>3.8.1</t>
  </si>
  <si>
    <t>3.8.2</t>
  </si>
  <si>
    <t>ΜΕΤΑΛΛΑ</t>
  </si>
  <si>
    <t>Χυτοσίδηρος</t>
  </si>
  <si>
    <t>Χαλκός</t>
  </si>
  <si>
    <t>4.2.1</t>
  </si>
  <si>
    <t>Ορείχαλκος</t>
  </si>
  <si>
    <t>Αλουμίνιο</t>
  </si>
  <si>
    <t>4.4.1</t>
  </si>
  <si>
    <t>4.4.2</t>
  </si>
  <si>
    <t>Κράματα αλουμινίου</t>
  </si>
  <si>
    <t>Μπρούντζος</t>
  </si>
  <si>
    <t>Μόλυβδος</t>
  </si>
  <si>
    <t>Χάλυβας</t>
  </si>
  <si>
    <t>4.7.1</t>
  </si>
  <si>
    <t>Χάλυβας ωστενικός ή ωστ/φερριτικός</t>
  </si>
  <si>
    <t>4.7.2</t>
  </si>
  <si>
    <t>Χάλυβας μαρτενσιτικός</t>
  </si>
  <si>
    <t>Ψευδάργυρος</t>
  </si>
  <si>
    <t>ΥΑΛΟΣ</t>
  </si>
  <si>
    <t>Ύαλος:</t>
  </si>
  <si>
    <t>5.1.1</t>
  </si>
  <si>
    <t>Κοινός</t>
  </si>
  <si>
    <t>5.1.2</t>
  </si>
  <si>
    <t>Από χαλαζία</t>
  </si>
  <si>
    <t>5.1.3</t>
  </si>
  <si>
    <t>Μωσαϊκό</t>
  </si>
  <si>
    <t>ΣΥΝΘΕΤΙΚΑ ΚΑΙ ΑΣΦΑΛΤΙΚΑ ΥΛΙΚΑ ΕΠΙΣΤΡΩΣΕΩΣ</t>
  </si>
  <si>
    <t>Λινόλεουμ</t>
  </si>
  <si>
    <t>Ασφαλτικό σκυρόδεμα</t>
  </si>
  <si>
    <t>Άσφαλτος</t>
  </si>
  <si>
    <t>Ασφαλτόπανο</t>
  </si>
  <si>
    <t>ΘΕΡΜΟΜΟΝΩΤΙΚΑ ΥΛΙΚΑ</t>
  </si>
  <si>
    <t>7.1.1</t>
  </si>
  <si>
    <t>Πλάκες υαλοβάμβακα βακελιτούχες και εκ λιθοβάμβακος(ορυκτοβάμβακος)</t>
  </si>
  <si>
    <t>7.1.2</t>
  </si>
  <si>
    <t>Υαλοβάμβακας/Ορυκτοβάμβακας</t>
  </si>
  <si>
    <t>Υαλοβάμβακας  μη  μορφοποιημένος</t>
  </si>
  <si>
    <t>Πλάκες ελαφρών κατασκευών εκ ξυλόμαλλου μετά ανόργανου συνδετικής κονίας πάχους</t>
  </si>
  <si>
    <t>15mm</t>
  </si>
  <si>
    <t>25 –35mm</t>
  </si>
  <si>
    <t>460-415</t>
  </si>
  <si>
    <t>≥50 mm</t>
  </si>
  <si>
    <t>&lt;390</t>
  </si>
  <si>
    <t>Πλάκες εκ διογκωμένου φελλού</t>
  </si>
  <si>
    <t>Πλακίδια εκ φελλού</t>
  </si>
  <si>
    <t>Διογκωμένα συνθετικά υλικά</t>
  </si>
  <si>
    <t>Σκληροί αφροί εκ συνθετικών υλικών</t>
  </si>
  <si>
    <t>Διογκωμένη  πολυστερίνη</t>
  </si>
  <si>
    <t>min 20</t>
  </si>
  <si>
    <t>Εξηλασμένη  πολυστερίνη</t>
  </si>
  <si>
    <t>&gt;20</t>
  </si>
  <si>
    <t>Πολυουρεθάνη  αφρός</t>
  </si>
  <si>
    <t>ΕΠΙΚΑΛΥΨΕΙΣ  ΔΑΠΕΔΩΝ</t>
  </si>
  <si>
    <t>Ελαστικό</t>
  </si>
  <si>
    <t>Πλαστικό</t>
  </si>
  <si>
    <t>Υπόστρωμα:</t>
  </si>
  <si>
    <t>8.3.1</t>
  </si>
  <si>
    <t>Κυψελοειδές ελαστικό ή πλαστικό</t>
  </si>
  <si>
    <t>8.3.2</t>
  </si>
  <si>
    <t>Πίλημα (τσόχα)</t>
  </si>
  <si>
    <t>8.3.3</t>
  </si>
  <si>
    <t>Βάμβακας</t>
  </si>
  <si>
    <t>8.3.4</t>
  </si>
  <si>
    <t>Φελλός</t>
  </si>
  <si>
    <t>Πλακίδια φελλός</t>
  </si>
  <si>
    <t>Χαλί/ ύφασμα πατώματος</t>
  </si>
  <si>
    <t>ΑΕΡΙΑ</t>
  </si>
  <si>
    <t>Αέρας</t>
  </si>
  <si>
    <t>Διοξείδιο άνθρακα</t>
  </si>
  <si>
    <t>Αργό</t>
  </si>
  <si>
    <t>Εξαφθοριούχο θείο</t>
  </si>
  <si>
    <t>Κρυπτόν</t>
  </si>
  <si>
    <t>Ξένον</t>
  </si>
  <si>
    <t>ΥΔΩΡ</t>
  </si>
  <si>
    <t>Πάγος:</t>
  </si>
  <si>
    <t>Χιόνι:</t>
  </si>
  <si>
    <t>φρέσκο (&lt;30mm)</t>
  </si>
  <si>
    <t>μαλακό (30mm έως70mm)</t>
  </si>
  <si>
    <t>ελαφρώς συμπυκνωμένο (70mm έως 100mm)</t>
  </si>
  <si>
    <t>συμπυκνωμένο (&gt; 200mm)</t>
  </si>
  <si>
    <t>Ύδωρ:</t>
  </si>
  <si>
    <t>ΠΛΑΣΤΙΚΑ ΣΕ ΣΤΕΡΕΑ ΜΟΡΦΗ</t>
  </si>
  <si>
    <t>Ακρυλικό</t>
  </si>
  <si>
    <t>Πολυανθρακικά</t>
  </si>
  <si>
    <t>Πολυτεραφθοροαιθυλαίνιο (PTFE)- τεφλόν</t>
  </si>
  <si>
    <t>Πολυβινυλοχλωρίδιο(PVC)</t>
  </si>
  <si>
    <t>Πολυμεθυλομεθακρίλιο  (PMMA)</t>
  </si>
  <si>
    <t>Πολυοξίκο</t>
  </si>
  <si>
    <t>Πολυαμίδιο (nylon)</t>
  </si>
  <si>
    <t>Πολυαμίδιο 6.6 με 25% ίνες ύαλου</t>
  </si>
  <si>
    <t>Πολυαιθυλένιο/ πολυθύνιο:</t>
  </si>
  <si>
    <t>Χαμηλής πυκνότητας</t>
  </si>
  <si>
    <t>Πολυστυρένιο - πολυστερίνη</t>
  </si>
  <si>
    <t>Πολυπροπυλένιο</t>
  </si>
  <si>
    <t>Πολυπροπυλένιο με 25% ίνες ύαλου</t>
  </si>
  <si>
    <t>Πολυουρεθάνη (PU)</t>
  </si>
  <si>
    <t>Ρητίνη:</t>
  </si>
  <si>
    <t>11.14.1</t>
  </si>
  <si>
    <t>Εποξειδική</t>
  </si>
  <si>
    <t>11.14.2</t>
  </si>
  <si>
    <t>Φαινολική</t>
  </si>
  <si>
    <t>11.14.3</t>
  </si>
  <si>
    <t>Πολυεστέρα</t>
  </si>
  <si>
    <t>ΕΛΑΣΤΙΚΟ</t>
  </si>
  <si>
    <t>Φυσικό</t>
  </si>
  <si>
    <t>Νεοπρένιο(πολυχλωροπρένιο)</t>
  </si>
  <si>
    <t>Βουτύλιο (ισοβουτένιο). στερεό/ θερμοπλαστικό</t>
  </si>
  <si>
    <t>Αφρο - ελαστικό</t>
  </si>
  <si>
    <t>Σκληρό ελαστικό (εβονίτης) στερεό</t>
  </si>
  <si>
    <t>Μονομερές Αιθυλενίου προπυλενίου διενίου (EPMD)</t>
  </si>
  <si>
    <t>Πολυισοβουτυλένιο</t>
  </si>
  <si>
    <t>Πολυσουλφίδιο</t>
  </si>
  <si>
    <t>Βουταδιένιο</t>
  </si>
  <si>
    <t>ΣΤΕΓΑΝΩΤΙΚΑ ΥΛΙΚΑ. ΤΑΙΝΙΕΣ ΑΠΟΦΡΑΞΗΣ ΧΑΡΑΜΑΔΩΝ ΚΑΙ ΦΡΑΓΜΑΤΑ ΘΕΡΜΟΤΗΤΑΣ</t>
  </si>
  <si>
    <t>Κόκκοι οξειδίου του πυριτίου</t>
  </si>
  <si>
    <t>Σιλικόνη καθαρή</t>
  </si>
  <si>
    <t>Πλήρωση με σιλικόνη</t>
  </si>
  <si>
    <t>Αφρός σιλικόνης</t>
  </si>
  <si>
    <t>Ουρεθάνη/ πολυουρεθάνη (θερμικό φράγμα)</t>
  </si>
  <si>
    <t>Πολυβυνυλοχλωρίδιο (PVC) εύκαμπτο με 40% μαλακτικό</t>
  </si>
  <si>
    <t>Ελαστομερής αφρός εύκαμπτος</t>
  </si>
  <si>
    <t>Αφρός πολυουρεθάνης (PU)</t>
  </si>
  <si>
    <t>Αφρός  πολυαιθυλενίου</t>
  </si>
  <si>
    <t>ΠΛΑΚΕΣ</t>
  </si>
  <si>
    <t>Οροφής:</t>
  </si>
  <si>
    <t>Αργιλικές</t>
  </si>
  <si>
    <t>Σκυροδέματος</t>
  </si>
  <si>
    <t>Κισσηροδέματος</t>
  </si>
  <si>
    <t>Ελαφρύ σκυρόδεμα με ανάμικτα αδρανή</t>
  </si>
  <si>
    <t>Αμίαντο τσιμέντου</t>
  </si>
  <si>
    <t>Άλλες:</t>
  </si>
  <si>
    <t>Κεραμικές/ Πορσελάνινες</t>
  </si>
  <si>
    <t>Πλαστικές</t>
  </si>
  <si>
    <t>Υαλοβάμβακος βακελιτούχες και ορυκτοβάμβακα</t>
  </si>
  <si>
    <t>ΠΛΑΙΣΙΑ ΜΕ ΞΥΛΙΝΗ ΒΑΣΗ</t>
  </si>
  <si>
    <t>Κοντραπλακέ πυκνότητας:</t>
  </si>
  <si>
    <t>Τσιμεντοδεμένη Μοριοσανίδα</t>
  </si>
  <si>
    <t>Μοριοσανίδα  πυκνότητας:</t>
  </si>
  <si>
    <t>Σανίδα προσανατολισμένης λωρίδας (OSD)</t>
  </si>
  <si>
    <t>Ινοσανίδα συμπεριλαμβανομένου MDF ε πυκνότητας:</t>
  </si>
  <si>
    <t>1.1</t>
  </si>
  <si>
    <t>1.2</t>
  </si>
  <si>
    <t>1.3</t>
  </si>
  <si>
    <t>1.4</t>
  </si>
  <si>
    <t>1.5</t>
  </si>
  <si>
    <t>1.6</t>
  </si>
  <si>
    <t>1.7</t>
  </si>
  <si>
    <t>2.1</t>
  </si>
  <si>
    <t>2.2</t>
  </si>
  <si>
    <t>3.1</t>
  </si>
  <si>
    <t>3.2</t>
  </si>
  <si>
    <t>3.3</t>
  </si>
  <si>
    <t>3.4</t>
  </si>
  <si>
    <t>3.5</t>
  </si>
  <si>
    <t>3.6</t>
  </si>
  <si>
    <t>3.7</t>
  </si>
  <si>
    <t>3.8</t>
  </si>
  <si>
    <t>4.1</t>
  </si>
  <si>
    <t>4.2</t>
  </si>
  <si>
    <t>4.3</t>
  </si>
  <si>
    <t>4.4</t>
  </si>
  <si>
    <t>4.5</t>
  </si>
  <si>
    <t>4.6</t>
  </si>
  <si>
    <t>4.7</t>
  </si>
  <si>
    <t>5.1</t>
  </si>
  <si>
    <t>6.1</t>
  </si>
  <si>
    <t>6.2</t>
  </si>
  <si>
    <t>6.3</t>
  </si>
  <si>
    <t>6.4</t>
  </si>
  <si>
    <t>7.2</t>
  </si>
  <si>
    <t>7.3</t>
  </si>
  <si>
    <t>7.4</t>
  </si>
  <si>
    <t>7.5</t>
  </si>
  <si>
    <t>7.6</t>
  </si>
  <si>
    <t>7.7</t>
  </si>
  <si>
    <t>7.8</t>
  </si>
  <si>
    <t>7.9</t>
  </si>
  <si>
    <t>7.1</t>
  </si>
  <si>
    <t>8.1</t>
  </si>
  <si>
    <t>8.2</t>
  </si>
  <si>
    <t>8.3</t>
  </si>
  <si>
    <t>8.4</t>
  </si>
  <si>
    <t>8.5</t>
  </si>
  <si>
    <t>8.6</t>
  </si>
  <si>
    <t>9.1</t>
  </si>
  <si>
    <t>9.2</t>
  </si>
  <si>
    <t>9.3</t>
  </si>
  <si>
    <t>9.4</t>
  </si>
  <si>
    <t>9.5</t>
  </si>
  <si>
    <t>9.6</t>
  </si>
  <si>
    <t>10.1</t>
  </si>
  <si>
    <t>10.1.1</t>
  </si>
  <si>
    <t>10.1.2</t>
  </si>
  <si>
    <t>10.2</t>
  </si>
  <si>
    <t>10.2.1</t>
  </si>
  <si>
    <t>10.2.2</t>
  </si>
  <si>
    <t>10.2.3</t>
  </si>
  <si>
    <t>10.2.4</t>
  </si>
  <si>
    <t>10.3</t>
  </si>
  <si>
    <t>10.3.1</t>
  </si>
  <si>
    <t>10.3.2</t>
  </si>
  <si>
    <t>10.3.3</t>
  </si>
  <si>
    <t>11.1</t>
  </si>
  <si>
    <t>11.2</t>
  </si>
  <si>
    <t>11.3</t>
  </si>
  <si>
    <t>11.4</t>
  </si>
  <si>
    <t>11.5</t>
  </si>
  <si>
    <t>11.6</t>
  </si>
  <si>
    <t>11.7</t>
  </si>
  <si>
    <t>11.8</t>
  </si>
  <si>
    <t>11.9</t>
  </si>
  <si>
    <t>11.9.1</t>
  </si>
  <si>
    <t>11.9.2</t>
  </si>
  <si>
    <t>11.10</t>
  </si>
  <si>
    <t>11.11</t>
  </si>
  <si>
    <t>11.12</t>
  </si>
  <si>
    <t>11.13</t>
  </si>
  <si>
    <t>11.14</t>
  </si>
  <si>
    <t>12.1</t>
  </si>
  <si>
    <t>12.2</t>
  </si>
  <si>
    <t>12.3</t>
  </si>
  <si>
    <t>12.4</t>
  </si>
  <si>
    <t>12.5</t>
  </si>
  <si>
    <t>12.6</t>
  </si>
  <si>
    <t>12.7</t>
  </si>
  <si>
    <t>12.8</t>
  </si>
  <si>
    <t>12.9</t>
  </si>
  <si>
    <t>13.1</t>
  </si>
  <si>
    <t>13.2</t>
  </si>
  <si>
    <t>13.3</t>
  </si>
  <si>
    <t>13.4</t>
  </si>
  <si>
    <t>13.5</t>
  </si>
  <si>
    <t>13.6</t>
  </si>
  <si>
    <t>13.7</t>
  </si>
  <si>
    <t>13.8</t>
  </si>
  <si>
    <t>13.9</t>
  </si>
  <si>
    <t>14.1</t>
  </si>
  <si>
    <t>14.1.1</t>
  </si>
  <si>
    <t>14.1.2</t>
  </si>
  <si>
    <t>14.1.3</t>
  </si>
  <si>
    <t>14.1.4</t>
  </si>
  <si>
    <t>14.1.5</t>
  </si>
  <si>
    <t>14.2</t>
  </si>
  <si>
    <t>14.2.1</t>
  </si>
  <si>
    <t>14.2.2</t>
  </si>
  <si>
    <t>14.2.3</t>
  </si>
  <si>
    <t>15.1</t>
  </si>
  <si>
    <t>15.1.1</t>
  </si>
  <si>
    <t>15.1.2</t>
  </si>
  <si>
    <t>15.1.3</t>
  </si>
  <si>
    <t>15.1.4</t>
  </si>
  <si>
    <t>15.2</t>
  </si>
  <si>
    <t>15.3</t>
  </si>
  <si>
    <t>15.3.1</t>
  </si>
  <si>
    <t>15.3.2</t>
  </si>
  <si>
    <t>15.3.3</t>
  </si>
  <si>
    <t>15.3.4</t>
  </si>
  <si>
    <t>15.4</t>
  </si>
  <si>
    <t>15.5</t>
  </si>
  <si>
    <t>15.5.1</t>
  </si>
  <si>
    <t>15.5.2</t>
  </si>
  <si>
    <t>15.5.3</t>
  </si>
  <si>
    <t>15.5.4</t>
  </si>
  <si>
    <t>4.8</t>
  </si>
  <si>
    <t>1.1.10</t>
  </si>
  <si>
    <r>
      <t xml:space="preserve">στους 10 </t>
    </r>
    <r>
      <rPr>
        <sz val="11"/>
        <rFont val="Calibri"/>
        <family val="2"/>
        <charset val="161"/>
      </rPr>
      <t>°</t>
    </r>
    <r>
      <rPr>
        <sz val="11"/>
        <rFont val="Arial"/>
        <family val="2"/>
        <charset val="161"/>
      </rPr>
      <t>C</t>
    </r>
  </si>
  <si>
    <t>στους 80 °C</t>
  </si>
  <si>
    <t>στους 40 °C</t>
  </si>
  <si>
    <t>στους 0 °C</t>
  </si>
  <si>
    <t>στους -10 °C</t>
  </si>
  <si>
    <t>Κισσηρόλιθοι με διάκενα 3 διάκενων</t>
  </si>
  <si>
    <t>1,67-2,5</t>
  </si>
  <si>
    <t xml:space="preserve">α </t>
  </si>
  <si>
    <t>Η πυκνότητα του σκυροδέματος είναι η ξηρή πυκνότητα.</t>
  </si>
  <si>
    <t xml:space="preserve">β </t>
  </si>
  <si>
    <t>Η θερμική αγωγιμότητα περιλαμβάνει την επίδραση των paper liners.</t>
  </si>
  <si>
    <t xml:space="preserve">γ </t>
  </si>
  <si>
    <t xml:space="preserve">δ </t>
  </si>
  <si>
    <t>Είναι ένα αντισταθμιστικό μέτρο και έως ότου υπάρξουν διαθέσιμα ικανοποιητικά σημαίνοντα στοιχεία για συμπαγή ξύλινα πλαίσια (SWP) και laminated veneer lumber (LVL) μπορούν να χρησιμοποιηθούν οι τιμές που δίνονται για κοντραπλακέ.</t>
  </si>
  <si>
    <t xml:space="preserve">ε </t>
  </si>
  <si>
    <t>MDF: Medium Density Fibreboard (ινοσανίδα μέσης πυκνότητας) ξηρής επεξεργασίας.</t>
  </si>
  <si>
    <r>
      <t>Η πυκνότητα της ξυλείας και των προϊόντων από ξυλεία είναι η πυκνότητα σε ισορροπία με 20</t>
    </r>
    <r>
      <rPr>
        <sz val="11"/>
        <rFont val="Calibri"/>
        <family val="2"/>
        <charset val="161"/>
      </rPr>
      <t>°</t>
    </r>
    <r>
      <rPr>
        <sz val="11"/>
        <rFont val="Arial"/>
        <family val="2"/>
        <charset val="161"/>
      </rPr>
      <t>C και 65% σχετική υγρασία.</t>
    </r>
  </si>
  <si>
    <t>ΥΠΟΛΟΓΙΣΜΟΣ ΣΥΝΤΕΛΕΣΤΗ ΘΕΡΜΟΠΕΡΑΤΟΤΗΤΑΣ ΑΔΙΑΦΑΝΟΥΣ ΣΤΟΙΧΕΙΟΥ</t>
  </si>
  <si>
    <t>ΥΠΟΛΟΓΙΣΜΟΣ ΩΦΕΛΙΜΗΣ ΘΕΡΜΟΧΩΡΗΤΙΚΟΤΗΤΑΣ ΚΑΤΑΣΚΕΥΗΣ</t>
  </si>
  <si>
    <t>Για εσωτερικά δομικά στοιχεία Rsi = Rse.</t>
  </si>
  <si>
    <t>ΥΠΟΛΟΓΙΣΜΟΣ ΜΕΣΟΥ ΣΥΝΤΕΛΕΣΤΗ ΘΕΡΜΟΠΕΡΑΤΟΤΗΤΑΣ</t>
  </si>
  <si>
    <t>Εξεταζόμενο Κτίριο</t>
  </si>
  <si>
    <t>Ονομασία Κατασκευής</t>
  </si>
  <si>
    <t>[W/m²K]</t>
  </si>
  <si>
    <t>[m²]</t>
  </si>
  <si>
    <t>[W/K]</t>
  </si>
  <si>
    <t>ΣΥΝΟΛΟ</t>
  </si>
  <si>
    <t>Κατηγορία Στοιχείου</t>
  </si>
  <si>
    <t>-</t>
  </si>
  <si>
    <t>Τοίχοι και Φέρουσα Κατασκευή</t>
  </si>
  <si>
    <t>[Um]</t>
  </si>
  <si>
    <t>ΜΕΣΟΣ ΣΥΝΤΕΛΕΣΤΗΣ ΘΕΡΜΟΠΕΡΑΤΟΤΗΤΑΣ</t>
  </si>
  <si>
    <t>[W/m²k]</t>
  </si>
  <si>
    <t>[m]</t>
  </si>
  <si>
    <t>[W/mK]</t>
  </si>
  <si>
    <r>
      <t xml:space="preserve">Θερμική
Αγωγιμότητα
Υλικού
</t>
    </r>
    <r>
      <rPr>
        <b/>
        <sz val="11"/>
        <rFont val="Arial"/>
        <family val="2"/>
        <charset val="161"/>
      </rPr>
      <t>λ</t>
    </r>
  </si>
  <si>
    <r>
      <t xml:space="preserve">Θερμική
Αντίσταση
Υλικού
</t>
    </r>
    <r>
      <rPr>
        <b/>
        <sz val="11"/>
        <rFont val="Arial"/>
        <family val="2"/>
        <charset val="161"/>
      </rPr>
      <t>R</t>
    </r>
  </si>
  <si>
    <t>[m²K/W]</t>
  </si>
  <si>
    <t>[Kg/m³]</t>
  </si>
  <si>
    <t>[kJ/(kgK)]</t>
  </si>
  <si>
    <t>[kJ/m2K]</t>
  </si>
  <si>
    <r>
      <t xml:space="preserve">Ειδική Θερμική Αγωγιμότητα Υλικού
</t>
    </r>
    <r>
      <rPr>
        <b/>
        <sz val="11"/>
        <rFont val="Arial"/>
        <family val="2"/>
        <charset val="161"/>
      </rPr>
      <t>C</t>
    </r>
    <r>
      <rPr>
        <b/>
        <vertAlign val="subscript"/>
        <sz val="11"/>
        <rFont val="Arial"/>
        <family val="2"/>
        <charset val="161"/>
      </rPr>
      <t>p</t>
    </r>
  </si>
  <si>
    <r>
      <t xml:space="preserve">Πυκνότητα
Υλικού
</t>
    </r>
    <r>
      <rPr>
        <b/>
        <sz val="11"/>
        <rFont val="Arial"/>
        <family val="2"/>
        <charset val="161"/>
      </rPr>
      <t>ρ</t>
    </r>
  </si>
  <si>
    <r>
      <t xml:space="preserve">Ωφέλιμη
Θερμοχωρητικότητα
Υλικού
</t>
    </r>
    <r>
      <rPr>
        <b/>
        <sz val="11"/>
        <rFont val="Arial"/>
        <family val="2"/>
        <charset val="161"/>
      </rPr>
      <t>C</t>
    </r>
    <r>
      <rPr>
        <b/>
        <vertAlign val="subscript"/>
        <sz val="11"/>
        <rFont val="Arial"/>
        <family val="2"/>
        <charset val="161"/>
      </rPr>
      <t>m</t>
    </r>
  </si>
  <si>
    <t>Ui x Ai 
Επιμέρους Κατασκευής</t>
  </si>
  <si>
    <t>Ονομασία κατασκευής</t>
  </si>
  <si>
    <t>Οριζόντια στοιχεία</t>
  </si>
  <si>
    <t>Κουφώματα</t>
  </si>
  <si>
    <t>Συντελεστές θερμικής αγωγιμότητας δομικών υλικών/προϊόντων</t>
  </si>
  <si>
    <t>Πίνακας 1:</t>
  </si>
  <si>
    <t>ΠΑΡΑΡΤΗΜΑ Α ΑΠΟ ΟΔΗΓΟ ΘΕΡΜΟΜΟΝΩΣΗΣ ΚΤΙΡΙΩΝ</t>
  </si>
  <si>
    <t xml:space="preserve">Eπιφανειακές αντιστάσεις από Πίνακα 6.1 του Οδηγού Θερμομόνωσης. </t>
  </si>
  <si>
    <r>
      <t>C</t>
    </r>
    <r>
      <rPr>
        <b/>
        <vertAlign val="subscript"/>
        <sz val="11"/>
        <rFont val="Arial"/>
        <family val="2"/>
        <charset val="161"/>
      </rPr>
      <t>m</t>
    </r>
    <r>
      <rPr>
        <b/>
        <sz val="11"/>
        <rFont val="Arial"/>
        <family val="2"/>
        <charset val="161"/>
      </rPr>
      <t xml:space="preserve"> [kJ/m²K]</t>
    </r>
  </si>
  <si>
    <t>Σημειώσεις Ειδικευμένου Εμπειρογνώμονα:</t>
  </si>
  <si>
    <t>Παρατηρήσεις:</t>
  </si>
  <si>
    <t>Για κατασκευές που η επιφάνεια τους δεν έχουν επαφή με το εξωτερικό περιβάλλον χρησημοποιείται Rse=Rsi.</t>
  </si>
  <si>
    <r>
      <t xml:space="preserve">Συντελεστής Θερμοπερατότητας
Επιμέρους Κατασκευής
</t>
    </r>
    <r>
      <rPr>
        <b/>
        <sz val="11"/>
        <rFont val="Arial"/>
        <family val="2"/>
        <charset val="161"/>
      </rPr>
      <t>U</t>
    </r>
    <r>
      <rPr>
        <b/>
        <vertAlign val="subscript"/>
        <sz val="11"/>
        <rFont val="Arial"/>
        <family val="2"/>
        <charset val="161"/>
      </rPr>
      <t>i</t>
    </r>
  </si>
  <si>
    <r>
      <t xml:space="preserve">Συνολικό Εμβαδό Επιμέρους Κατασκευής
</t>
    </r>
    <r>
      <rPr>
        <b/>
        <sz val="11"/>
        <rFont val="Arial"/>
        <family val="2"/>
        <charset val="161"/>
      </rPr>
      <t>Α</t>
    </r>
    <r>
      <rPr>
        <b/>
        <vertAlign val="subscript"/>
        <sz val="11"/>
        <rFont val="Arial"/>
        <family val="2"/>
        <charset val="161"/>
      </rPr>
      <t>i</t>
    </r>
  </si>
  <si>
    <t>Rsi</t>
  </si>
  <si>
    <t>Rse</t>
  </si>
  <si>
    <r>
      <t>Πάχος
Υλικού (για U</t>
    </r>
    <r>
      <rPr>
        <vertAlign val="subscript"/>
        <sz val="11"/>
        <rFont val="Arial"/>
        <family val="2"/>
        <charset val="161"/>
      </rPr>
      <t>v</t>
    </r>
    <r>
      <rPr>
        <sz val="11"/>
        <rFont val="Arial"/>
        <family val="2"/>
        <charset val="161"/>
      </rPr>
      <t xml:space="preserve">)
</t>
    </r>
    <r>
      <rPr>
        <b/>
        <sz val="11"/>
        <rFont val="Arial"/>
        <family val="2"/>
        <charset val="161"/>
      </rPr>
      <t>d</t>
    </r>
  </si>
  <si>
    <r>
      <t>Ωφέλιμη Θερμοχωρητικότητα Κατασκευής 
C</t>
    </r>
    <r>
      <rPr>
        <vertAlign val="subscript"/>
        <sz val="10"/>
        <rFont val="Arial"/>
        <family val="2"/>
        <charset val="161"/>
      </rPr>
      <t>m</t>
    </r>
  </si>
  <si>
    <r>
      <t>Συντελεστής Θερμοπερατότητας
U</t>
    </r>
    <r>
      <rPr>
        <vertAlign val="subscript"/>
        <sz val="10"/>
        <rFont val="Arial"/>
        <family val="2"/>
        <charset val="161"/>
      </rPr>
      <t>v</t>
    </r>
  </si>
  <si>
    <r>
      <t>Πάχος
Υλικού (γα C</t>
    </r>
    <r>
      <rPr>
        <vertAlign val="subscript"/>
        <sz val="11"/>
        <rFont val="Arial"/>
        <family val="2"/>
        <charset val="161"/>
      </rPr>
      <t>m</t>
    </r>
    <r>
      <rPr>
        <sz val="11"/>
        <rFont val="Arial"/>
        <family val="2"/>
        <charset val="161"/>
      </rPr>
      <t xml:space="preserve">)
</t>
    </r>
    <r>
      <rPr>
        <b/>
        <sz val="11"/>
        <rFont val="Arial"/>
        <family val="2"/>
        <charset val="161"/>
      </rPr>
      <t>d</t>
    </r>
  </si>
  <si>
    <t>Άμμος και Τσιμέντο</t>
  </si>
  <si>
    <r>
      <t xml:space="preserve">Ξεκινώντας απο το εσωτερικό μέρος του χώρου, προσθέστε τις τιμές των στρωμάτων των υλικών έως ότου ικανοποιηθεί </t>
    </r>
    <r>
      <rPr>
        <b/>
        <sz val="10"/>
        <rFont val="Arial"/>
        <family val="2"/>
        <charset val="161"/>
      </rPr>
      <t>τουλάχιστον μία</t>
    </r>
    <r>
      <rPr>
        <sz val="10"/>
        <rFont val="Arial"/>
        <family val="2"/>
        <charset val="161"/>
      </rPr>
      <t xml:space="preserve"> απο τις πιο κάτω προυποθέσεις:
Α. το συνολικό πάχος των στρωμάτων των υλικών έχει φτάσει τα 0.1 m
Β. φτάσεται στο μέσο της κατασκευής, ή
Γ. έχεται φτάσει σε θερμομονωτικό υλικό με συντελεστή θερμικής αγωγημότητας λ≤0.08 W/mK
</t>
    </r>
    <r>
      <rPr>
        <b/>
        <sz val="10"/>
        <rFont val="Arial"/>
        <family val="2"/>
        <charset val="161"/>
      </rPr>
      <t>Σημείωση:</t>
    </r>
    <r>
      <rPr>
        <sz val="10"/>
        <rFont val="Arial"/>
        <family val="2"/>
        <charset val="161"/>
      </rPr>
      <t xml:space="preserve"> όταν η κατασκευή περιέχει κενό αέρα με συντελεστη θερμικής αγωγημότητας μεγαλύτερο του 0.08 W/mK, η συνεισφορά του κενού αέρος θα πρέπει να συνυπολογιστει. Το κενό αέρα, σε αυτή την περίπτωση, δεν θεωρείται θερμομονωτικό στρώμα.</t>
    </r>
  </si>
  <si>
    <t>Εξηλασμένη πολυστερίνη</t>
  </si>
  <si>
    <t>Οπλισμένο σκυρόδεμα 2%</t>
  </si>
  <si>
    <t>Σε περίπτωση που υπάρχουν τιμές [π.χ. θερμική αγωγιμότητα (λ), ειδική θερμοχωρητικότητα (Cp), T ηλιακό, L ηλιακό, SEER, SCOP κλπ.], οι οποίες διαφέρουν από τις τιμές που καθορίζονται στον Οδηγό Θερμομόνωσης ή από τις προκαθορισμένες τιμές του λογισμικού ή τις τιμές που καθορίζονται στις Οδηγίες προς τους ΕΕ, τότε θα πρέπει να κατατεθούν στοιχεία ή/και τεκμηριώσεις όπως σήμανση CE, πρότυπα υπολογισμών (ISO) των τεχνικών δεδομένων και Δήλωση Συμμόρφωσης του κατασκευαστή με όλες τις Ευρωπαϊκές εφαρμοστέες Οδηγίες και Πρότυπα (EC Declaration of Conformity).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</si>
</sst>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
    <numFmt numFmtId="165" formatCode="0.000"/>
    <numFmt numFmtId="166" formatCode="###0.0;###0.0"/>
    <numFmt numFmtId="167" formatCode="###0;###0"/>
    <numFmt numFmtId="168" formatCode="###0.00;###0.00"/>
    <numFmt numFmtId="169" formatCode="###0.000;###0.000"/>
    <numFmt numFmtId="170" formatCode="0.0000"/>
  </numFmts>
  <fonts count="29" x14ac:knownFonts="1">
    <font>
      <sz val="10"/>
      <name val="Arial"/>
      <charset val="161"/>
    </font>
    <font>
      <sz val="8"/>
      <name val="Arial"/>
      <family val="2"/>
      <charset val="161"/>
    </font>
    <font>
      <b/>
      <sz val="12"/>
      <name val="Arial"/>
      <family val="2"/>
    </font>
    <font>
      <sz val="12"/>
      <name val="Arial"/>
      <family val="2"/>
    </font>
    <font>
      <b/>
      <sz val="14"/>
      <name val="Arial"/>
      <family val="2"/>
    </font>
    <font>
      <sz val="11"/>
      <name val="Arial"/>
      <family val="2"/>
      <charset val="161"/>
    </font>
    <font>
      <b/>
      <u/>
      <sz val="12"/>
      <name val="Arial"/>
      <family val="2"/>
      <charset val="161"/>
    </font>
    <font>
      <b/>
      <sz val="11"/>
      <name val="Arial"/>
      <family val="2"/>
      <charset val="161"/>
    </font>
    <font>
      <sz val="11"/>
      <name val="Arial"/>
      <family val="2"/>
      <charset val="161"/>
    </font>
    <font>
      <sz val="11"/>
      <name val="Arial"/>
      <family val="2"/>
    </font>
    <font>
      <b/>
      <sz val="11"/>
      <name val="Arial"/>
      <family val="2"/>
      <charset val="161"/>
    </font>
    <font>
      <b/>
      <vertAlign val="subscript"/>
      <sz val="11"/>
      <name val="Arial"/>
      <family val="2"/>
      <charset val="161"/>
    </font>
    <font>
      <b/>
      <sz val="10"/>
      <color indexed="81"/>
      <name val="Tahoma"/>
      <family val="2"/>
      <charset val="161"/>
    </font>
    <font>
      <vertAlign val="superscript"/>
      <sz val="11"/>
      <name val="Arial"/>
      <family val="2"/>
      <charset val="161"/>
    </font>
    <font>
      <sz val="12"/>
      <name val="Times New Roman"/>
      <family val="1"/>
      <charset val="161"/>
    </font>
    <font>
      <sz val="11"/>
      <name val="Symbol"/>
      <family val="1"/>
      <charset val="2"/>
    </font>
    <font>
      <sz val="11"/>
      <name val="Arial"/>
      <family val="2"/>
      <charset val="161"/>
    </font>
    <font>
      <b/>
      <sz val="11"/>
      <name val="Times New Roman"/>
      <family val="1"/>
      <charset val="161"/>
    </font>
    <font>
      <sz val="10"/>
      <color rgb="FF000000"/>
      <name val="Times New Roman"/>
      <family val="1"/>
      <charset val="161"/>
    </font>
    <font>
      <i/>
      <sz val="11"/>
      <name val="Arial"/>
      <family val="2"/>
      <charset val="161"/>
    </font>
    <font>
      <sz val="11"/>
      <name val="Calibri"/>
      <family val="2"/>
      <charset val="161"/>
    </font>
    <font>
      <b/>
      <sz val="9"/>
      <color indexed="81"/>
      <name val="Tahoma"/>
      <family val="2"/>
      <charset val="161"/>
    </font>
    <font>
      <vertAlign val="subscript"/>
      <sz val="11"/>
      <name val="Arial"/>
      <family val="2"/>
      <charset val="161"/>
    </font>
    <font>
      <sz val="9"/>
      <color indexed="81"/>
      <name val="Tahoma"/>
      <family val="2"/>
      <charset val="161"/>
    </font>
    <font>
      <sz val="10"/>
      <name val="Arial"/>
      <family val="2"/>
      <charset val="161"/>
    </font>
    <font>
      <b/>
      <sz val="10"/>
      <name val="Arial"/>
      <family val="2"/>
      <charset val="161"/>
    </font>
    <font>
      <sz val="11"/>
      <color theme="1"/>
      <name val="Arial"/>
      <family val="2"/>
      <charset val="161"/>
    </font>
    <font>
      <sz val="8"/>
      <name val="Arial"/>
      <family val="2"/>
      <charset val="161"/>
    </font>
    <font>
      <vertAlign val="subscript"/>
      <sz val="10"/>
      <name val="Arial"/>
      <family val="2"/>
      <charset val="161"/>
    </font>
  </fonts>
  <fills count="12">
    <fill>
      <patternFill patternType="none"/>
    </fill>
    <fill>
      <patternFill patternType="gray125"/>
    </fill>
    <fill>
      <patternFill patternType="solid">
        <fgColor indexed="22"/>
        <bgColor indexed="64"/>
      </patternFill>
    </fill>
    <fill>
      <patternFill patternType="solid">
        <fgColor rgb="FFBED73B"/>
      </patternFill>
    </fill>
    <fill>
      <patternFill patternType="solid">
        <fgColor rgb="FFDDE89F"/>
      </patternFill>
    </fill>
    <fill>
      <patternFill patternType="solid">
        <fgColor rgb="FFECF3CD"/>
      </patternFill>
    </fill>
    <fill>
      <patternFill patternType="solid">
        <fgColor rgb="FFF5F9E9"/>
      </patternFill>
    </fill>
    <fill>
      <patternFill patternType="solid">
        <fgColor theme="4" tint="0.59999389629810485"/>
        <bgColor indexed="64"/>
      </patternFill>
    </fill>
    <fill>
      <patternFill patternType="solid">
        <fgColor rgb="FFFFC000"/>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58595B"/>
      </left>
      <right style="thin">
        <color rgb="FF58595B"/>
      </right>
      <top style="thin">
        <color rgb="FF58595B"/>
      </top>
      <bottom style="hair">
        <color rgb="FF58595B"/>
      </bottom>
      <diagonal/>
    </border>
    <border>
      <left style="thin">
        <color rgb="FF58595B"/>
      </left>
      <right style="thin">
        <color rgb="FF58595B"/>
      </right>
      <top style="hair">
        <color rgb="FF58595B"/>
      </top>
      <bottom style="hair">
        <color rgb="FF58595B"/>
      </bottom>
      <diagonal/>
    </border>
    <border>
      <left style="thin">
        <color rgb="FF58595B"/>
      </left>
      <right style="thin">
        <color rgb="FF58595B"/>
      </right>
      <top style="hair">
        <color rgb="FF58595B"/>
      </top>
      <bottom style="thin">
        <color rgb="FF58595B"/>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rgb="FF58595B"/>
      </left>
      <right style="thin">
        <color rgb="FF58595B"/>
      </right>
      <top/>
      <bottom style="hair">
        <color rgb="FF58595B"/>
      </bottom>
      <diagonal/>
    </border>
    <border>
      <left style="thin">
        <color rgb="FF58595B"/>
      </left>
      <right style="thin">
        <color rgb="FF58595B"/>
      </right>
      <top style="thin">
        <color rgb="FF58595B"/>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thin">
        <color theme="4" tint="0.39997558519241921"/>
      </top>
      <bottom style="thin">
        <color theme="4" tint="0.39997558519241921"/>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theme="4" tint="0.39997558519241921"/>
      </top>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8" fillId="0" borderId="0"/>
  </cellStyleXfs>
  <cellXfs count="330">
    <xf numFmtId="0" fontId="0" fillId="0" borderId="0" xfId="0"/>
    <xf numFmtId="0" fontId="3" fillId="0" borderId="0" xfId="0" applyFont="1"/>
    <xf numFmtId="165" fontId="3" fillId="0" borderId="0" xfId="0" applyNumberFormat="1" applyFont="1"/>
    <xf numFmtId="0" fontId="8" fillId="0" borderId="0" xfId="0" applyFont="1"/>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xf>
    <xf numFmtId="2" fontId="8" fillId="0" borderId="1" xfId="0" applyNumberFormat="1" applyFont="1" applyBorder="1" applyAlignment="1">
      <alignment horizontal="center" vertical="center"/>
    </xf>
    <xf numFmtId="2" fontId="8" fillId="0" borderId="6" xfId="0" applyNumberFormat="1" applyFont="1" applyBorder="1" applyAlignment="1">
      <alignment horizontal="center" vertical="center"/>
    </xf>
    <xf numFmtId="2" fontId="8" fillId="0" borderId="0" xfId="0" applyNumberFormat="1" applyFont="1" applyAlignment="1">
      <alignment horizontal="center" vertical="center"/>
    </xf>
    <xf numFmtId="0" fontId="8" fillId="0" borderId="0" xfId="0" applyFont="1" applyAlignment="1">
      <alignment horizontal="center" vertical="center" wrapText="1"/>
    </xf>
    <xf numFmtId="0" fontId="10" fillId="2" borderId="8" xfId="0" applyFont="1" applyFill="1" applyBorder="1" applyAlignment="1">
      <alignment horizontal="center" vertical="center"/>
    </xf>
    <xf numFmtId="2" fontId="7" fillId="2" borderId="4" xfId="0" applyNumberFormat="1" applyFont="1" applyFill="1" applyBorder="1" applyAlignment="1">
      <alignment horizontal="center" vertical="center" wrapText="1"/>
    </xf>
    <xf numFmtId="2" fontId="7" fillId="2" borderId="9" xfId="0" applyNumberFormat="1" applyFont="1" applyFill="1" applyBorder="1" applyAlignment="1">
      <alignment horizontal="center" vertical="center" wrapText="1"/>
    </xf>
    <xf numFmtId="0" fontId="5" fillId="0" borderId="10" xfId="0" applyFont="1" applyBorder="1"/>
    <xf numFmtId="0" fontId="7" fillId="0" borderId="10" xfId="0" applyFont="1" applyBorder="1" applyAlignment="1">
      <alignment horizontal="left"/>
    </xf>
    <xf numFmtId="0" fontId="8" fillId="0" borderId="10" xfId="0" applyFont="1" applyBorder="1" applyAlignment="1">
      <alignment horizontal="left"/>
    </xf>
    <xf numFmtId="0" fontId="5" fillId="0" borderId="10" xfId="0" applyFont="1" applyBorder="1" applyAlignment="1">
      <alignment horizontal="left"/>
    </xf>
    <xf numFmtId="0" fontId="8" fillId="0" borderId="10" xfId="0" applyFont="1" applyBorder="1"/>
    <xf numFmtId="0" fontId="5" fillId="0" borderId="0" xfId="0" applyFont="1"/>
    <xf numFmtId="0" fontId="14" fillId="0" borderId="0" xfId="0" applyFont="1"/>
    <xf numFmtId="0" fontId="8" fillId="0" borderId="10" xfId="0" applyFont="1" applyBorder="1" applyAlignment="1">
      <alignment horizontal="center" vertical="center"/>
    </xf>
    <xf numFmtId="0" fontId="16" fillId="0" borderId="10" xfId="0" applyFont="1" applyBorder="1" applyAlignment="1">
      <alignment horizont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7" fillId="0" borderId="13" xfId="0" applyFont="1" applyBorder="1" applyAlignment="1">
      <alignment horizontal="left"/>
    </xf>
    <xf numFmtId="0" fontId="8" fillId="0" borderId="14" xfId="0" applyFont="1" applyBorder="1" applyAlignment="1">
      <alignment horizontal="left"/>
    </xf>
    <xf numFmtId="0" fontId="8" fillId="0" borderId="13" xfId="0" applyFont="1" applyBorder="1" applyAlignment="1">
      <alignment horizontal="center" vertical="center"/>
    </xf>
    <xf numFmtId="0" fontId="0" fillId="0" borderId="14" xfId="0" applyBorder="1"/>
    <xf numFmtId="0" fontId="8" fillId="0" borderId="14" xfId="0" applyFont="1" applyBorder="1"/>
    <xf numFmtId="0" fontId="0" fillId="0" borderId="15" xfId="0" applyBorder="1"/>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left"/>
    </xf>
    <xf numFmtId="0" fontId="8" fillId="0" borderId="16" xfId="0" applyFont="1" applyBorder="1"/>
    <xf numFmtId="0" fontId="7" fillId="0" borderId="18" xfId="0" applyFont="1" applyBorder="1" applyAlignment="1">
      <alignment horizontal="left"/>
    </xf>
    <xf numFmtId="0" fontId="7" fillId="0" borderId="11" xfId="0" applyFont="1" applyBorder="1" applyAlignment="1">
      <alignment horizontal="left"/>
    </xf>
    <xf numFmtId="0" fontId="7" fillId="2" borderId="19" xfId="0" applyFont="1" applyFill="1" applyBorder="1" applyAlignment="1">
      <alignment horizontal="center"/>
    </xf>
    <xf numFmtId="0" fontId="5" fillId="2" borderId="20" xfId="0" applyFont="1" applyFill="1" applyBorder="1" applyAlignment="1">
      <alignment horizontal="center"/>
    </xf>
    <xf numFmtId="0" fontId="17" fillId="2" borderId="19" xfId="0" applyFont="1" applyFill="1" applyBorder="1" applyAlignment="1">
      <alignment horizontal="center"/>
    </xf>
    <xf numFmtId="0" fontId="5" fillId="0" borderId="0" xfId="1" applyFont="1" applyAlignment="1">
      <alignment horizontal="left" vertical="center"/>
    </xf>
    <xf numFmtId="0" fontId="5" fillId="0" borderId="0" xfId="1" applyFont="1" applyAlignment="1">
      <alignment horizontal="center" vertical="center"/>
    </xf>
    <xf numFmtId="0" fontId="7" fillId="4" borderId="60" xfId="1" applyFont="1" applyFill="1" applyBorder="1" applyAlignment="1">
      <alignment vertical="center" wrapText="1"/>
    </xf>
    <xf numFmtId="0" fontId="5" fillId="4" borderId="60" xfId="1" applyFont="1" applyFill="1" applyBorder="1" applyAlignment="1">
      <alignment horizontal="center" vertical="center" wrapText="1"/>
    </xf>
    <xf numFmtId="0" fontId="5" fillId="5" borderId="60" xfId="1" applyFont="1" applyFill="1" applyBorder="1" applyAlignment="1">
      <alignment vertical="center" wrapText="1"/>
    </xf>
    <xf numFmtId="0" fontId="5" fillId="5" borderId="60" xfId="1" applyFont="1" applyFill="1" applyBorder="1" applyAlignment="1">
      <alignment horizontal="center" vertical="center" wrapText="1"/>
    </xf>
    <xf numFmtId="0" fontId="19" fillId="6" borderId="60" xfId="1" applyFont="1" applyFill="1" applyBorder="1" applyAlignment="1">
      <alignment vertical="center" wrapText="1"/>
    </xf>
    <xf numFmtId="0" fontId="5" fillId="6" borderId="60" xfId="1" applyFont="1" applyFill="1" applyBorder="1" applyAlignment="1">
      <alignment horizontal="center" vertical="center" wrapText="1"/>
    </xf>
    <xf numFmtId="0" fontId="5" fillId="6" borderId="60" xfId="1" applyFont="1" applyFill="1" applyBorder="1" applyAlignment="1">
      <alignment vertical="center" wrapText="1"/>
    </xf>
    <xf numFmtId="167" fontId="5" fillId="6" borderId="60" xfId="1" applyNumberFormat="1" applyFont="1" applyFill="1" applyBorder="1" applyAlignment="1">
      <alignment horizontal="center" vertical="center" wrapText="1"/>
    </xf>
    <xf numFmtId="168" fontId="5" fillId="6" borderId="60" xfId="1" applyNumberFormat="1" applyFont="1" applyFill="1" applyBorder="1" applyAlignment="1">
      <alignment horizontal="center" vertical="center" wrapText="1"/>
    </xf>
    <xf numFmtId="169" fontId="5" fillId="6" borderId="60" xfId="1" applyNumberFormat="1" applyFont="1" applyFill="1" applyBorder="1" applyAlignment="1">
      <alignment horizontal="center" vertical="center" wrapText="1"/>
    </xf>
    <xf numFmtId="168" fontId="5" fillId="5" borderId="60" xfId="1" applyNumberFormat="1" applyFont="1" applyFill="1" applyBorder="1" applyAlignment="1">
      <alignment horizontal="center" vertical="center" wrapText="1"/>
    </xf>
    <xf numFmtId="166" fontId="5" fillId="5" borderId="60" xfId="1" applyNumberFormat="1" applyFont="1" applyFill="1" applyBorder="1" applyAlignment="1">
      <alignment horizontal="center" vertical="center" wrapText="1"/>
    </xf>
    <xf numFmtId="166" fontId="5" fillId="6" borderId="60" xfId="1" applyNumberFormat="1" applyFont="1" applyFill="1" applyBorder="1" applyAlignment="1">
      <alignment horizontal="center" vertical="center" wrapText="1"/>
    </xf>
    <xf numFmtId="167" fontId="5" fillId="5" borderId="60" xfId="1" applyNumberFormat="1" applyFont="1" applyFill="1" applyBorder="1" applyAlignment="1">
      <alignment horizontal="center" vertical="center" wrapText="1"/>
    </xf>
    <xf numFmtId="169" fontId="5" fillId="5" borderId="60" xfId="1" applyNumberFormat="1" applyFont="1" applyFill="1" applyBorder="1" applyAlignment="1">
      <alignment horizontal="center" vertical="center" wrapText="1"/>
    </xf>
    <xf numFmtId="0" fontId="5" fillId="6" borderId="61" xfId="1" applyFont="1" applyFill="1" applyBorder="1" applyAlignment="1">
      <alignment vertical="center" wrapText="1"/>
    </xf>
    <xf numFmtId="167" fontId="5" fillId="6" borderId="61" xfId="1" applyNumberFormat="1" applyFont="1" applyFill="1" applyBorder="1" applyAlignment="1">
      <alignment horizontal="center" vertical="center" wrapText="1"/>
    </xf>
    <xf numFmtId="0" fontId="5" fillId="6" borderId="61" xfId="1" applyFont="1" applyFill="1" applyBorder="1" applyAlignment="1">
      <alignment horizontal="center" vertical="center" wrapText="1"/>
    </xf>
    <xf numFmtId="0" fontId="7" fillId="4" borderId="60" xfId="1" applyFont="1" applyFill="1" applyBorder="1" applyAlignment="1">
      <alignment horizontal="left" vertical="center" wrapText="1"/>
    </xf>
    <xf numFmtId="0" fontId="5" fillId="5" borderId="60" xfId="1" applyFont="1" applyFill="1" applyBorder="1" applyAlignment="1">
      <alignment horizontal="left" vertical="center" wrapText="1"/>
    </xf>
    <xf numFmtId="0" fontId="5" fillId="6" borderId="60" xfId="1" applyFont="1" applyFill="1" applyBorder="1" applyAlignment="1">
      <alignment horizontal="left" vertical="center" wrapText="1"/>
    </xf>
    <xf numFmtId="0" fontId="5" fillId="6" borderId="61" xfId="1" applyFont="1" applyFill="1" applyBorder="1" applyAlignment="1">
      <alignment horizontal="left" vertical="center" wrapText="1"/>
    </xf>
    <xf numFmtId="2" fontId="5" fillId="4" borderId="60" xfId="1" applyNumberFormat="1" applyFont="1" applyFill="1" applyBorder="1" applyAlignment="1">
      <alignment horizontal="center" vertical="center" wrapText="1"/>
    </xf>
    <xf numFmtId="2" fontId="5" fillId="5" borderId="60" xfId="1" applyNumberFormat="1" applyFont="1" applyFill="1" applyBorder="1" applyAlignment="1">
      <alignment horizontal="center" vertical="center" wrapText="1"/>
    </xf>
    <xf numFmtId="2" fontId="5" fillId="6" borderId="60" xfId="1" applyNumberFormat="1" applyFont="1" applyFill="1" applyBorder="1" applyAlignment="1">
      <alignment horizontal="center" vertical="center" wrapText="1"/>
    </xf>
    <xf numFmtId="2" fontId="5" fillId="6" borderId="61" xfId="1" applyNumberFormat="1" applyFont="1" applyFill="1" applyBorder="1" applyAlignment="1">
      <alignment horizontal="center" vertical="center" wrapText="1"/>
    </xf>
    <xf numFmtId="165" fontId="5" fillId="6" borderId="60" xfId="1" applyNumberFormat="1" applyFont="1" applyFill="1" applyBorder="1" applyAlignment="1">
      <alignment horizontal="center" vertical="center" wrapText="1"/>
    </xf>
    <xf numFmtId="165" fontId="5" fillId="5" borderId="60" xfId="1" applyNumberFormat="1" applyFont="1" applyFill="1" applyBorder="1" applyAlignment="1">
      <alignment horizontal="center" vertical="center" wrapText="1"/>
    </xf>
    <xf numFmtId="170" fontId="5" fillId="5" borderId="60" xfId="1" applyNumberFormat="1"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justify" wrapText="1"/>
    </xf>
    <xf numFmtId="0" fontId="6" fillId="0" borderId="0" xfId="0" applyFont="1" applyAlignment="1">
      <alignment horizontal="center" wrapText="1"/>
    </xf>
    <xf numFmtId="0" fontId="7" fillId="0" borderId="0" xfId="0" applyFont="1" applyAlignment="1">
      <alignment horizontal="center" vertical="center" wrapText="1"/>
    </xf>
    <xf numFmtId="0" fontId="8" fillId="0" borderId="5"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0" xfId="0" applyFont="1" applyAlignment="1">
      <alignment horizontal="center" vertical="center"/>
    </xf>
    <xf numFmtId="2" fontId="3"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165" fontId="5" fillId="7" borderId="6" xfId="0" applyNumberFormat="1" applyFont="1" applyFill="1" applyBorder="1" applyAlignment="1">
      <alignment horizontal="center" vertical="center" wrapText="1"/>
    </xf>
    <xf numFmtId="0" fontId="5" fillId="0" borderId="32" xfId="0" applyFont="1" applyBorder="1" applyAlignment="1">
      <alignment vertical="justify" wrapText="1"/>
    </xf>
    <xf numFmtId="0" fontId="5" fillId="0" borderId="0" xfId="0" applyFont="1" applyAlignment="1">
      <alignment vertical="center"/>
    </xf>
    <xf numFmtId="0" fontId="7"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165" fontId="4" fillId="0" borderId="0" xfId="0" applyNumberFormat="1" applyFont="1" applyAlignment="1">
      <alignment vertical="center"/>
    </xf>
    <xf numFmtId="164" fontId="5" fillId="7" borderId="7" xfId="0" applyNumberFormat="1" applyFont="1" applyFill="1" applyBorder="1" applyAlignment="1">
      <alignment horizontal="center" vertical="center" wrapText="1"/>
    </xf>
    <xf numFmtId="0" fontId="5" fillId="7" borderId="66" xfId="0" applyFont="1" applyFill="1" applyBorder="1" applyAlignment="1">
      <alignment horizontal="center" vertical="center"/>
    </xf>
    <xf numFmtId="164" fontId="5" fillId="7" borderId="8" xfId="0" applyNumberFormat="1" applyFont="1" applyFill="1" applyBorder="1" applyAlignment="1">
      <alignment horizontal="center" vertical="center" wrapText="1"/>
    </xf>
    <xf numFmtId="164" fontId="3" fillId="0" borderId="0" xfId="0" applyNumberFormat="1" applyFont="1"/>
    <xf numFmtId="0" fontId="5" fillId="0" borderId="0" xfId="0" applyFont="1" applyAlignment="1">
      <alignment vertical="justify" wrapText="1"/>
    </xf>
    <xf numFmtId="0" fontId="6" fillId="0" borderId="0" xfId="0" applyFont="1" applyAlignment="1">
      <alignment wrapText="1"/>
    </xf>
    <xf numFmtId="0" fontId="3" fillId="0" borderId="0" xfId="0" applyFont="1" applyAlignment="1">
      <alignment horizontal="center" wrapText="1"/>
    </xf>
    <xf numFmtId="0" fontId="7" fillId="0" borderId="0" xfId="0" applyFont="1" applyAlignment="1">
      <alignment wrapText="1"/>
    </xf>
    <xf numFmtId="0" fontId="2" fillId="0" borderId="0" xfId="0" applyFont="1" applyAlignment="1">
      <alignment horizontal="right"/>
    </xf>
    <xf numFmtId="2" fontId="3" fillId="0" borderId="0" xfId="0" applyNumberFormat="1" applyFont="1" applyAlignment="1">
      <alignment horizontal="left"/>
    </xf>
    <xf numFmtId="165" fontId="5" fillId="11" borderId="35" xfId="0" applyNumberFormat="1" applyFont="1" applyFill="1" applyBorder="1" applyAlignment="1">
      <alignment horizontal="center" vertical="center" wrapText="1"/>
    </xf>
    <xf numFmtId="165" fontId="5" fillId="11" borderId="6" xfId="0" applyNumberFormat="1" applyFont="1" applyFill="1" applyBorder="1" applyAlignment="1">
      <alignment horizontal="center" vertical="center" wrapText="1"/>
    </xf>
    <xf numFmtId="164" fontId="5" fillId="11" borderId="6" xfId="0" applyNumberFormat="1" applyFont="1" applyFill="1" applyBorder="1" applyAlignment="1">
      <alignment horizontal="center" vertical="center" wrapText="1"/>
    </xf>
    <xf numFmtId="164" fontId="5" fillId="11" borderId="7" xfId="0" applyNumberFormat="1" applyFont="1" applyFill="1" applyBorder="1" applyAlignment="1">
      <alignment horizontal="center" vertical="center" wrapText="1"/>
    </xf>
    <xf numFmtId="0" fontId="4" fillId="0" borderId="0" xfId="0" applyFont="1"/>
    <xf numFmtId="165" fontId="4" fillId="0" borderId="0" xfId="0" applyNumberFormat="1" applyFont="1"/>
    <xf numFmtId="0" fontId="5" fillId="0" borderId="22" xfId="0" applyFont="1" applyBorder="1" applyAlignment="1">
      <alignment horizontal="center" vertical="center"/>
    </xf>
    <xf numFmtId="0" fontId="5" fillId="0" borderId="26" xfId="0" applyFont="1" applyBorder="1"/>
    <xf numFmtId="165" fontId="5" fillId="0" borderId="26" xfId="0" applyNumberFormat="1" applyFont="1" applyBorder="1"/>
    <xf numFmtId="165" fontId="5" fillId="0" borderId="36" xfId="0" applyNumberFormat="1" applyFont="1" applyBorder="1"/>
    <xf numFmtId="0" fontId="5" fillId="0" borderId="32" xfId="0" applyFont="1" applyBorder="1" applyAlignment="1">
      <alignment horizontal="center" vertical="center"/>
    </xf>
    <xf numFmtId="165" fontId="5" fillId="0" borderId="0" xfId="0" applyNumberFormat="1" applyFont="1" applyAlignment="1">
      <alignment horizontal="right"/>
    </xf>
    <xf numFmtId="0" fontId="7" fillId="0" borderId="27" xfId="0" applyFont="1" applyBorder="1" applyAlignment="1">
      <alignment vertical="center" wrapText="1"/>
    </xf>
    <xf numFmtId="0" fontId="9" fillId="0" borderId="0" xfId="0" applyFont="1"/>
    <xf numFmtId="0" fontId="3" fillId="0" borderId="0" xfId="0" applyFont="1" applyAlignment="1">
      <alignment wrapText="1"/>
    </xf>
    <xf numFmtId="0" fontId="5" fillId="3" borderId="67" xfId="1" applyFont="1" applyFill="1" applyBorder="1" applyAlignment="1">
      <alignment horizontal="center" vertical="center" wrapText="1"/>
    </xf>
    <xf numFmtId="0" fontId="5" fillId="11" borderId="30" xfId="0" applyFont="1" applyFill="1" applyBorder="1" applyAlignment="1">
      <alignment vertical="center"/>
    </xf>
    <xf numFmtId="0" fontId="5" fillId="11" borderId="24" xfId="0" applyFont="1" applyFill="1" applyBorder="1" applyAlignment="1">
      <alignment horizontal="center" vertical="center"/>
    </xf>
    <xf numFmtId="0" fontId="5" fillId="0" borderId="29" xfId="0" applyFont="1" applyBorder="1" applyAlignment="1">
      <alignment horizontal="center" vertical="center" wrapText="1"/>
    </xf>
    <xf numFmtId="0" fontId="5" fillId="0" borderId="33" xfId="0" applyFont="1" applyBorder="1" applyAlignment="1">
      <alignment horizontal="center" vertical="center" wrapText="1"/>
    </xf>
    <xf numFmtId="165" fontId="5" fillId="0" borderId="33" xfId="0" applyNumberFormat="1" applyFont="1" applyBorder="1" applyAlignment="1">
      <alignment horizontal="center" vertical="center" wrapText="1"/>
    </xf>
    <xf numFmtId="165" fontId="7" fillId="0" borderId="43" xfId="0" applyNumberFormat="1" applyFont="1" applyBorder="1" applyAlignment="1">
      <alignment horizontal="center" vertical="center" wrapText="1"/>
    </xf>
    <xf numFmtId="0" fontId="7" fillId="0" borderId="37" xfId="0" applyFont="1" applyBorder="1" applyAlignment="1">
      <alignment vertical="center" wrapText="1"/>
    </xf>
    <xf numFmtId="0" fontId="7" fillId="0" borderId="29" xfId="0" applyFont="1" applyBorder="1" applyAlignment="1">
      <alignment vertical="center" wrapText="1"/>
    </xf>
    <xf numFmtId="0" fontId="7" fillId="0" borderId="33" xfId="0" applyFont="1" applyBorder="1" applyAlignment="1">
      <alignment vertical="center" wrapText="1"/>
    </xf>
    <xf numFmtId="165" fontId="7" fillId="0" borderId="33" xfId="0" applyNumberFormat="1" applyFont="1" applyBorder="1" applyAlignment="1">
      <alignment horizontal="center" vertical="center" wrapText="1"/>
    </xf>
    <xf numFmtId="165" fontId="7" fillId="0" borderId="33" xfId="0" applyNumberFormat="1" applyFont="1" applyBorder="1" applyAlignment="1">
      <alignment horizontal="center" vertical="center"/>
    </xf>
    <xf numFmtId="0" fontId="7" fillId="0" borderId="33" xfId="0" applyFont="1" applyBorder="1" applyAlignment="1">
      <alignment horizontal="center" vertical="center"/>
    </xf>
    <xf numFmtId="0" fontId="24" fillId="0" borderId="57" xfId="0" applyFont="1" applyBorder="1" applyAlignment="1">
      <alignment horizontal="center" vertical="center" wrapText="1"/>
    </xf>
    <xf numFmtId="165" fontId="24" fillId="0" borderId="57" xfId="0" applyNumberFormat="1" applyFont="1" applyBorder="1" applyAlignment="1">
      <alignment horizontal="center" vertical="center" wrapText="1"/>
    </xf>
    <xf numFmtId="165" fontId="25" fillId="0" borderId="57" xfId="0" applyNumberFormat="1" applyFont="1" applyBorder="1" applyAlignment="1">
      <alignment horizontal="center" vertical="center" wrapText="1"/>
    </xf>
    <xf numFmtId="165" fontId="25" fillId="0" borderId="57" xfId="0" applyNumberFormat="1" applyFont="1" applyBorder="1" applyAlignment="1">
      <alignment horizontal="center" vertical="center"/>
    </xf>
    <xf numFmtId="0" fontId="24" fillId="0" borderId="57" xfId="0" applyFont="1" applyBorder="1"/>
    <xf numFmtId="0" fontId="25" fillId="0" borderId="57" xfId="0" applyFont="1" applyBorder="1" applyAlignment="1">
      <alignment vertical="center" wrapText="1"/>
    </xf>
    <xf numFmtId="0" fontId="25" fillId="0" borderId="57" xfId="0" applyFont="1" applyBorder="1" applyAlignment="1">
      <alignment horizontal="center" vertical="center" wrapText="1"/>
    </xf>
    <xf numFmtId="0" fontId="25" fillId="0" borderId="57" xfId="0" applyFont="1" applyBorder="1" applyAlignment="1">
      <alignment horizontal="center" vertical="center"/>
    </xf>
    <xf numFmtId="165" fontId="25" fillId="0" borderId="58" xfId="0" applyNumberFormat="1" applyFont="1" applyBorder="1" applyAlignment="1">
      <alignment horizontal="center" vertical="center" wrapText="1"/>
    </xf>
    <xf numFmtId="0" fontId="25" fillId="0" borderId="71" xfId="0" applyFont="1" applyBorder="1" applyAlignment="1">
      <alignment horizontal="center" vertical="center"/>
    </xf>
    <xf numFmtId="0" fontId="25" fillId="0" borderId="56" xfId="0" applyFont="1" applyBorder="1" applyAlignment="1">
      <alignment horizontal="left"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5" fillId="0" borderId="74" xfId="0" applyFont="1" applyBorder="1" applyAlignment="1">
      <alignment horizontal="center" vertical="center"/>
    </xf>
    <xf numFmtId="165" fontId="5" fillId="0" borderId="33" xfId="0" applyNumberFormat="1" applyFont="1" applyBorder="1" applyAlignment="1">
      <alignment vertical="center"/>
    </xf>
    <xf numFmtId="165" fontId="24" fillId="0" borderId="57" xfId="0" applyNumberFormat="1" applyFont="1" applyBorder="1" applyAlignment="1">
      <alignment vertical="center"/>
    </xf>
    <xf numFmtId="165" fontId="5" fillId="0" borderId="81" xfId="0" applyNumberFormat="1" applyFont="1" applyBorder="1" applyAlignment="1">
      <alignment vertical="center"/>
    </xf>
    <xf numFmtId="165" fontId="5" fillId="0" borderId="21" xfId="0" applyNumberFormat="1" applyFont="1" applyBorder="1" applyAlignment="1">
      <alignment vertical="center"/>
    </xf>
    <xf numFmtId="165" fontId="5" fillId="0" borderId="65" xfId="0" applyNumberFormat="1" applyFont="1" applyBorder="1" applyAlignment="1">
      <alignment vertical="center"/>
    </xf>
    <xf numFmtId="0" fontId="26" fillId="0" borderId="76" xfId="0" applyFont="1" applyBorder="1" applyAlignment="1">
      <alignment horizontal="center" vertical="center"/>
    </xf>
    <xf numFmtId="0" fontId="26" fillId="0" borderId="62" xfId="0" applyFont="1" applyBorder="1"/>
    <xf numFmtId="165" fontId="26" fillId="0" borderId="62" xfId="0" applyNumberFormat="1" applyFont="1" applyBorder="1"/>
    <xf numFmtId="165" fontId="26" fillId="0" borderId="77" xfId="0" applyNumberFormat="1" applyFont="1" applyBorder="1"/>
    <xf numFmtId="0" fontId="26" fillId="0" borderId="83" xfId="0" applyFont="1" applyBorder="1"/>
    <xf numFmtId="165" fontId="26" fillId="0" borderId="62" xfId="0" applyNumberFormat="1" applyFont="1" applyBorder="1" applyAlignment="1">
      <alignment horizontal="right"/>
    </xf>
    <xf numFmtId="165" fontId="26" fillId="0" borderId="79" xfId="0" applyNumberFormat="1" applyFont="1" applyBorder="1" applyAlignment="1">
      <alignment horizontal="center"/>
    </xf>
    <xf numFmtId="165" fontId="26" fillId="0" borderId="72" xfId="0" applyNumberFormat="1" applyFont="1" applyBorder="1" applyAlignment="1">
      <alignment horizontal="center"/>
    </xf>
    <xf numFmtId="0" fontId="26" fillId="0" borderId="78" xfId="0" applyFont="1" applyBorder="1"/>
    <xf numFmtId="165" fontId="26" fillId="0" borderId="63" xfId="0" applyNumberFormat="1" applyFont="1" applyBorder="1"/>
    <xf numFmtId="165" fontId="26" fillId="0" borderId="40" xfId="0" applyNumberFormat="1" applyFont="1" applyBorder="1"/>
    <xf numFmtId="165" fontId="26" fillId="0" borderId="41" xfId="0" applyNumberFormat="1" applyFont="1" applyBorder="1"/>
    <xf numFmtId="0" fontId="26" fillId="0" borderId="76" xfId="0" applyFont="1" applyBorder="1" applyAlignment="1" applyProtection="1">
      <alignment horizontal="center" vertical="center"/>
      <protection locked="0"/>
    </xf>
    <xf numFmtId="165" fontId="26" fillId="0" borderId="62" xfId="0" applyNumberFormat="1" applyFont="1" applyBorder="1" applyAlignment="1" applyProtection="1">
      <alignment horizontal="right"/>
      <protection locked="0"/>
    </xf>
    <xf numFmtId="0" fontId="26" fillId="0" borderId="71" xfId="0" applyFont="1" applyBorder="1" applyAlignment="1" applyProtection="1">
      <alignment horizontal="center" vertical="center"/>
      <protection locked="0"/>
    </xf>
    <xf numFmtId="165" fontId="26" fillId="0" borderId="79" xfId="0" applyNumberFormat="1" applyFont="1" applyBorder="1" applyAlignment="1" applyProtection="1">
      <alignment horizontal="right"/>
      <protection locked="0"/>
    </xf>
    <xf numFmtId="165" fontId="26" fillId="0" borderId="75" xfId="0" applyNumberFormat="1" applyFont="1" applyBorder="1" applyAlignment="1" applyProtection="1">
      <alignment horizontal="right"/>
      <protection locked="0"/>
    </xf>
    <xf numFmtId="165" fontId="26" fillId="0" borderId="55" xfId="0" applyNumberFormat="1" applyFont="1" applyBorder="1" applyProtection="1">
      <protection locked="0"/>
    </xf>
    <xf numFmtId="0" fontId="26" fillId="0" borderId="62" xfId="0" applyFont="1" applyBorder="1" applyProtection="1">
      <protection locked="0"/>
    </xf>
    <xf numFmtId="165" fontId="26" fillId="0" borderId="62" xfId="0" applyNumberFormat="1" applyFont="1" applyBorder="1" applyProtection="1">
      <protection locked="0"/>
    </xf>
    <xf numFmtId="0" fontId="26" fillId="0" borderId="75" xfId="0" applyFont="1" applyBorder="1" applyProtection="1">
      <protection locked="0"/>
    </xf>
    <xf numFmtId="165" fontId="26" fillId="0" borderId="75" xfId="0" applyNumberFormat="1" applyFont="1" applyBorder="1" applyProtection="1">
      <protection locked="0"/>
    </xf>
    <xf numFmtId="165" fontId="26" fillId="0" borderId="64" xfId="0" applyNumberFormat="1" applyFont="1" applyBorder="1"/>
    <xf numFmtId="165" fontId="26" fillId="0" borderId="64" xfId="0" applyNumberFormat="1" applyFont="1" applyBorder="1" applyAlignment="1">
      <alignment vertical="center"/>
    </xf>
    <xf numFmtId="0" fontId="26" fillId="0" borderId="62" xfId="0" applyFont="1" applyBorder="1" applyAlignment="1" applyProtection="1">
      <alignment vertical="center"/>
      <protection locked="0"/>
    </xf>
    <xf numFmtId="165" fontId="26" fillId="0" borderId="62" xfId="0" applyNumberFormat="1" applyFont="1" applyBorder="1" applyAlignment="1" applyProtection="1">
      <alignment vertical="center"/>
      <protection locked="0"/>
    </xf>
    <xf numFmtId="0" fontId="26" fillId="0" borderId="84" xfId="0" applyFont="1" applyBorder="1" applyAlignment="1" applyProtection="1">
      <alignment horizontal="center" vertical="center"/>
      <protection locked="0"/>
    </xf>
    <xf numFmtId="0" fontId="26" fillId="0" borderId="85" xfId="0" applyFont="1" applyBorder="1" applyAlignment="1" applyProtection="1">
      <alignment vertical="center"/>
      <protection locked="0"/>
    </xf>
    <xf numFmtId="165" fontId="26" fillId="0" borderId="85" xfId="0" applyNumberFormat="1" applyFont="1" applyBorder="1" applyAlignment="1" applyProtection="1">
      <alignment vertical="center"/>
      <protection locked="0"/>
    </xf>
    <xf numFmtId="165" fontId="26" fillId="0" borderId="82" xfId="0" applyNumberFormat="1" applyFont="1" applyBorder="1" applyAlignment="1" applyProtection="1">
      <alignment vertical="center"/>
      <protection locked="0"/>
    </xf>
    <xf numFmtId="165" fontId="5" fillId="11" borderId="4" xfId="0" applyNumberFormat="1" applyFont="1" applyFill="1" applyBorder="1" applyAlignment="1">
      <alignment horizontal="center" wrapText="1"/>
    </xf>
    <xf numFmtId="164" fontId="5" fillId="11" borderId="4" xfId="0" applyNumberFormat="1" applyFont="1" applyFill="1" applyBorder="1" applyAlignment="1">
      <alignment horizontal="center" wrapText="1"/>
    </xf>
    <xf numFmtId="164" fontId="5" fillId="11" borderId="9" xfId="0" applyNumberFormat="1" applyFont="1" applyFill="1" applyBorder="1" applyAlignment="1">
      <alignment horizontal="center" wrapText="1"/>
    </xf>
    <xf numFmtId="165" fontId="5" fillId="7" borderId="24" xfId="0" applyNumberFormat="1" applyFont="1" applyFill="1" applyBorder="1" applyAlignment="1">
      <alignment horizontal="center" wrapText="1"/>
    </xf>
    <xf numFmtId="0" fontId="5" fillId="3" borderId="59" xfId="1" applyFont="1" applyFill="1" applyBorder="1" applyAlignment="1">
      <alignment horizontal="center" wrapText="1"/>
    </xf>
    <xf numFmtId="165" fontId="26" fillId="0" borderId="0" xfId="0" applyNumberFormat="1" applyFont="1"/>
    <xf numFmtId="2" fontId="5" fillId="0" borderId="9" xfId="0" applyNumberFormat="1" applyFont="1" applyBorder="1" applyAlignment="1" applyProtection="1">
      <alignment vertical="center"/>
      <protection locked="0"/>
    </xf>
    <xf numFmtId="2" fontId="5" fillId="0" borderId="7" xfId="0" applyNumberFormat="1" applyFont="1" applyBorder="1" applyAlignment="1" applyProtection="1">
      <alignment vertical="center"/>
      <protection locked="0"/>
    </xf>
    <xf numFmtId="2" fontId="7" fillId="0" borderId="86" xfId="0" applyNumberFormat="1" applyFont="1" applyBorder="1" applyAlignment="1">
      <alignment horizontal="center" vertical="center" wrapText="1"/>
    </xf>
    <xf numFmtId="2" fontId="5" fillId="0" borderId="87" xfId="0" applyNumberFormat="1" applyFont="1" applyBorder="1" applyAlignment="1">
      <alignment horizontal="center" vertical="center"/>
    </xf>
    <xf numFmtId="0" fontId="5" fillId="0" borderId="87" xfId="0" applyFont="1" applyBorder="1" applyAlignment="1">
      <alignment horizontal="center" vertical="center"/>
    </xf>
    <xf numFmtId="2" fontId="5" fillId="0" borderId="88" xfId="0" applyNumberFormat="1" applyFont="1" applyBorder="1" applyAlignment="1">
      <alignment horizontal="center" vertical="center"/>
    </xf>
    <xf numFmtId="0" fontId="7" fillId="0" borderId="86" xfId="0" applyFont="1" applyBorder="1" applyAlignment="1">
      <alignment horizontal="center" vertical="center"/>
    </xf>
    <xf numFmtId="0" fontId="7" fillId="0" borderId="89" xfId="0" applyFont="1" applyBorder="1" applyAlignment="1">
      <alignment horizontal="center" vertical="center"/>
    </xf>
    <xf numFmtId="0" fontId="8" fillId="0" borderId="7" xfId="0" applyFont="1" applyBorder="1" applyAlignment="1">
      <alignment horizontal="center" vertical="center"/>
    </xf>
    <xf numFmtId="165" fontId="26" fillId="0" borderId="90" xfId="0" applyNumberFormat="1" applyFont="1" applyBorder="1" applyProtection="1">
      <protection locked="0"/>
    </xf>
    <xf numFmtId="165" fontId="5" fillId="0" borderId="26" xfId="0" applyNumberFormat="1" applyFont="1" applyBorder="1" applyAlignment="1">
      <alignment horizontal="right" vertical="center"/>
    </xf>
    <xf numFmtId="165" fontId="5" fillId="0" borderId="0" xfId="0" applyNumberFormat="1" applyFont="1" applyAlignment="1">
      <alignment horizontal="right" vertical="center"/>
    </xf>
    <xf numFmtId="0" fontId="5" fillId="11" borderId="30" xfId="0" applyFont="1" applyFill="1" applyBorder="1" applyAlignment="1">
      <alignment horizontal="center" vertical="center"/>
    </xf>
    <xf numFmtId="0" fontId="5" fillId="11" borderId="31" xfId="0" applyFont="1" applyFill="1" applyBorder="1" applyAlignment="1">
      <alignment horizontal="center" vertical="center"/>
    </xf>
    <xf numFmtId="0" fontId="5" fillId="0" borderId="4" xfId="0" applyFont="1" applyBorder="1" applyAlignment="1">
      <alignment horizontal="center" vertical="center" wrapText="1"/>
    </xf>
    <xf numFmtId="0" fontId="7" fillId="0" borderId="15" xfId="0" applyFont="1" applyBorder="1" applyAlignment="1">
      <alignment horizontal="center" vertical="center"/>
    </xf>
    <xf numFmtId="0" fontId="7" fillId="0" borderId="35" xfId="0" applyFont="1" applyBorder="1" applyAlignment="1">
      <alignment horizontal="center" vertical="center"/>
    </xf>
    <xf numFmtId="0" fontId="6" fillId="0" borderId="0" xfId="0" applyFont="1" applyAlignment="1">
      <alignment horizontal="center" wrapText="1"/>
    </xf>
    <xf numFmtId="0" fontId="7" fillId="11" borderId="2" xfId="0" applyFont="1" applyFill="1" applyBorder="1" applyAlignment="1">
      <alignment horizontal="center" vertical="center"/>
    </xf>
    <xf numFmtId="0" fontId="7" fillId="11" borderId="34" xfId="0" applyFont="1" applyFill="1" applyBorder="1" applyAlignment="1">
      <alignment horizontal="center" vertical="center"/>
    </xf>
    <xf numFmtId="165" fontId="7" fillId="0" borderId="5"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165" fontId="24" fillId="0" borderId="3" xfId="0" applyNumberFormat="1" applyFont="1" applyBorder="1" applyAlignment="1">
      <alignment horizontal="center" vertical="center" wrapText="1"/>
    </xf>
    <xf numFmtId="165" fontId="24" fillId="0" borderId="9" xfId="0" applyNumberFormat="1" applyFont="1" applyBorder="1" applyAlignment="1">
      <alignment horizontal="center" vertical="center" wrapText="1"/>
    </xf>
    <xf numFmtId="0" fontId="5" fillId="10" borderId="65" xfId="0" applyFont="1" applyFill="1" applyBorder="1" applyAlignment="1">
      <alignment horizontal="center" vertical="center"/>
    </xf>
    <xf numFmtId="0" fontId="5" fillId="9" borderId="65" xfId="0" applyFont="1" applyFill="1" applyBorder="1" applyAlignment="1">
      <alignment horizontal="center" vertical="center"/>
    </xf>
    <xf numFmtId="0" fontId="5" fillId="0" borderId="65"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 xfId="0" applyFont="1" applyBorder="1" applyAlignment="1">
      <alignment horizontal="center" vertical="center" wrapText="1"/>
    </xf>
    <xf numFmtId="165" fontId="5" fillId="0" borderId="6" xfId="0" applyNumberFormat="1" applyFont="1" applyBorder="1" applyAlignment="1">
      <alignment horizontal="center" vertical="center" wrapText="1"/>
    </xf>
    <xf numFmtId="165" fontId="7" fillId="11" borderId="2" xfId="0" applyNumberFormat="1" applyFont="1" applyFill="1" applyBorder="1" applyAlignment="1">
      <alignment horizontal="center" vertical="center" wrapText="1"/>
    </xf>
    <xf numFmtId="165" fontId="7" fillId="11" borderId="34" xfId="0" applyNumberFormat="1" applyFont="1" applyFill="1" applyBorder="1" applyAlignment="1">
      <alignment horizontal="center" vertical="center" wrapText="1"/>
    </xf>
    <xf numFmtId="165" fontId="7" fillId="0" borderId="5" xfId="0" applyNumberFormat="1" applyFont="1" applyBorder="1" applyAlignment="1">
      <alignment horizontal="center" vertical="center"/>
    </xf>
    <xf numFmtId="165" fontId="7" fillId="0" borderId="7" xfId="0" applyNumberFormat="1" applyFont="1" applyBorder="1" applyAlignment="1">
      <alignment horizontal="center" vertical="center"/>
    </xf>
    <xf numFmtId="0" fontId="5" fillId="11" borderId="38"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5" fillId="11" borderId="42" xfId="0" applyFont="1" applyFill="1" applyBorder="1" applyAlignment="1">
      <alignment horizontal="center" vertical="center" wrapText="1"/>
    </xf>
    <xf numFmtId="0" fontId="5" fillId="11" borderId="43" xfId="0" applyFont="1" applyFill="1" applyBorder="1" applyAlignment="1">
      <alignment horizontal="center" vertical="center" wrapText="1"/>
    </xf>
    <xf numFmtId="0" fontId="5" fillId="0" borderId="65" xfId="0" applyFont="1" applyBorder="1" applyAlignment="1" applyProtection="1">
      <alignment horizontal="center" vertical="justify" wrapText="1"/>
      <protection locked="0"/>
    </xf>
    <xf numFmtId="0" fontId="24" fillId="0" borderId="69" xfId="0" applyFont="1" applyBorder="1" applyAlignment="1" applyProtection="1">
      <alignment horizontal="left" vertical="center"/>
      <protection locked="0"/>
    </xf>
    <xf numFmtId="0" fontId="24" fillId="0" borderId="70" xfId="0" applyFont="1" applyBorder="1" applyAlignment="1" applyProtection="1">
      <alignment horizontal="left" vertical="center"/>
      <protection locked="0"/>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69" xfId="0" applyFont="1" applyBorder="1" applyAlignment="1">
      <alignment horizontal="left" vertical="center" wrapText="1"/>
    </xf>
    <xf numFmtId="0" fontId="24" fillId="0" borderId="70" xfId="0" applyFont="1" applyBorder="1" applyAlignment="1">
      <alignment horizontal="left" vertical="center" wrapText="1"/>
    </xf>
    <xf numFmtId="0" fontId="24" fillId="0" borderId="72" xfId="0" applyFont="1" applyBorder="1" applyAlignment="1">
      <alignment horizontal="center" vertical="center" wrapText="1"/>
    </xf>
    <xf numFmtId="0" fontId="24" fillId="0" borderId="73" xfId="0" applyFont="1" applyBorder="1" applyAlignment="1">
      <alignment horizontal="center" vertical="center" wrapText="1"/>
    </xf>
    <xf numFmtId="0" fontId="5" fillId="7" borderId="80" xfId="0" applyFont="1" applyFill="1" applyBorder="1" applyAlignment="1">
      <alignment horizontal="right" vertical="center"/>
    </xf>
    <xf numFmtId="0" fontId="5" fillId="7" borderId="81" xfId="0" applyFont="1" applyFill="1" applyBorder="1" applyAlignment="1">
      <alignment horizontal="right" vertical="center"/>
    </xf>
    <xf numFmtId="0" fontId="5" fillId="7" borderId="34" xfId="0" applyFont="1" applyFill="1" applyBorder="1" applyAlignment="1">
      <alignment horizontal="right" vertical="center"/>
    </xf>
    <xf numFmtId="0" fontId="5" fillId="7" borderId="6" xfId="0" applyFont="1" applyFill="1" applyBorder="1" applyAlignment="1">
      <alignment horizontal="right" vertical="center"/>
    </xf>
    <xf numFmtId="0" fontId="5"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65" xfId="0" applyFont="1" applyFill="1" applyBorder="1" applyAlignment="1">
      <alignment horizontal="center" vertical="center"/>
    </xf>
    <xf numFmtId="0" fontId="7" fillId="8" borderId="65"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7" fillId="2" borderId="27"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4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0" xfId="0" applyFont="1" applyFill="1" applyAlignment="1">
      <alignment horizontal="center" vertical="center"/>
    </xf>
    <xf numFmtId="0" fontId="7" fillId="2" borderId="41" xfId="0" applyFont="1" applyFill="1" applyBorder="1" applyAlignment="1">
      <alignment horizontal="center" vertical="center"/>
    </xf>
    <xf numFmtId="0" fontId="5" fillId="0" borderId="37" xfId="0" applyFont="1" applyBorder="1" applyAlignment="1">
      <alignment horizontal="lef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0" fillId="2" borderId="27"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4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28" xfId="0" applyFont="1" applyFill="1" applyBorder="1" applyAlignment="1">
      <alignment horizontal="center" vertical="center"/>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32" xfId="0" applyFont="1" applyBorder="1" applyAlignment="1">
      <alignment horizontal="left" vertical="center" wrapText="1"/>
    </xf>
    <xf numFmtId="0" fontId="8" fillId="0" borderId="0" xfId="0" applyFont="1" applyAlignment="1">
      <alignment horizontal="left" vertical="center" wrapText="1"/>
    </xf>
    <xf numFmtId="0" fontId="8" fillId="0" borderId="51" xfId="0" applyFont="1" applyBorder="1" applyAlignment="1">
      <alignment horizontal="left" vertical="center" wrapText="1"/>
    </xf>
    <xf numFmtId="0" fontId="8" fillId="0" borderId="45" xfId="0" applyFont="1" applyBorder="1" applyAlignment="1">
      <alignment horizontal="left" vertical="center" wrapText="1"/>
    </xf>
    <xf numFmtId="0" fontId="8" fillId="0" borderId="52" xfId="0" applyFont="1" applyBorder="1" applyAlignment="1">
      <alignment horizontal="left" vertical="center" wrapText="1"/>
    </xf>
    <xf numFmtId="0" fontId="8" fillId="0" borderId="46" xfId="0" applyFont="1" applyBorder="1" applyAlignment="1">
      <alignment horizontal="left" vertical="center" wrapText="1"/>
    </xf>
    <xf numFmtId="0" fontId="8" fillId="0" borderId="53" xfId="0" applyFont="1" applyBorder="1" applyAlignment="1">
      <alignment horizontal="center" vertical="center"/>
    </xf>
    <xf numFmtId="0" fontId="8" fillId="0" borderId="21" xfId="0" applyFont="1" applyBorder="1" applyAlignment="1">
      <alignment horizontal="center" vertical="center"/>
    </xf>
    <xf numFmtId="0" fontId="8" fillId="0" borderId="54" xfId="0" applyFont="1" applyBorder="1" applyAlignment="1">
      <alignment horizontal="center" vertical="center"/>
    </xf>
    <xf numFmtId="0" fontId="7" fillId="2" borderId="28"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4" xfId="0" applyFont="1" applyBorder="1" applyAlignment="1">
      <alignment horizontal="left" vertical="center" wrapText="1"/>
    </xf>
    <xf numFmtId="0" fontId="8" fillId="0" borderId="6"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4" xfId="0" applyFont="1" applyBorder="1" applyAlignment="1">
      <alignment horizontal="center" vertical="center"/>
    </xf>
    <xf numFmtId="0" fontId="5" fillId="0" borderId="6" xfId="0" applyFont="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8" fillId="0" borderId="15" xfId="0" applyFont="1" applyBorder="1" applyAlignment="1">
      <alignment horizontal="center" vertical="center" wrapText="1"/>
    </xf>
    <xf numFmtId="0" fontId="8" fillId="0" borderId="35" xfId="0" applyFont="1" applyBorder="1" applyAlignment="1">
      <alignment horizontal="center" vertical="center" wrapText="1"/>
    </xf>
    <xf numFmtId="0" fontId="7" fillId="2" borderId="37"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1"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5" fillId="3" borderId="68" xfId="1" applyFont="1" applyFill="1" applyBorder="1" applyAlignment="1">
      <alignment horizontal="center" vertical="center" wrapText="1"/>
    </xf>
    <xf numFmtId="0" fontId="5" fillId="3" borderId="67" xfId="1" applyFont="1" applyFill="1" applyBorder="1" applyAlignment="1">
      <alignment horizontal="center" vertical="center" wrapText="1"/>
    </xf>
  </cellXfs>
  <cellStyles count="2">
    <cellStyle name="Normal" xfId="0" builtinId="0"/>
    <cellStyle name="Normal 6" xfId="1" xr:uid="{00000000-0005-0000-0000-000001000000}"/>
  </cellStyles>
  <dxfs count="6">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5"/>
  <sheetViews>
    <sheetView tabSelected="1" zoomScale="70" zoomScaleNormal="70" zoomScaleSheetLayoutView="85" workbookViewId="0">
      <selection activeCell="T14" sqref="T14"/>
    </sheetView>
  </sheetViews>
  <sheetFormatPr defaultColWidth="8.85546875" defaultRowHeight="15" x14ac:dyDescent="0.2"/>
  <cols>
    <col min="1" max="1" width="1.28515625" customWidth="1"/>
    <col min="2" max="2" width="4.42578125" customWidth="1"/>
    <col min="3" max="3" width="37.5703125" customWidth="1"/>
    <col min="4" max="4" width="8.28515625" style="1" customWidth="1"/>
    <col min="5" max="6" width="12.5703125" style="2" customWidth="1"/>
    <col min="7" max="7" width="19.85546875" style="2" customWidth="1"/>
    <col min="8" max="8" width="19.85546875" style="98" customWidth="1"/>
    <col min="9" max="9" width="1.140625" style="1" customWidth="1"/>
    <col min="10" max="10" width="4.42578125" customWidth="1"/>
    <col min="11" max="11" width="8.28515625" customWidth="1"/>
    <col min="12" max="12" width="12.7109375" style="2" customWidth="1"/>
    <col min="13" max="14" width="19.85546875" style="2" customWidth="1"/>
    <col min="15" max="15" width="1.28515625" style="1" customWidth="1"/>
    <col min="16" max="16" width="4.7109375" style="1" customWidth="1"/>
    <col min="17" max="17" width="9.7109375" style="1" customWidth="1"/>
    <col min="18" max="21" width="9.7109375" customWidth="1"/>
    <col min="22" max="22" width="7" style="1" customWidth="1"/>
    <col min="23" max="23" width="8.28515625" style="1" customWidth="1"/>
  </cols>
  <sheetData>
    <row r="1" spans="2:23" ht="6" customHeight="1" thickBot="1" x14ac:dyDescent="0.25"/>
    <row r="2" spans="2:23" ht="18.600000000000001" customHeight="1" thickBot="1" x14ac:dyDescent="0.25">
      <c r="B2" s="212" t="s">
        <v>658</v>
      </c>
      <c r="C2" s="212"/>
      <c r="D2" s="214" t="s">
        <v>665</v>
      </c>
      <c r="E2" s="214"/>
      <c r="F2" s="214"/>
      <c r="G2" s="214"/>
      <c r="H2" s="214"/>
      <c r="I2" s="88"/>
      <c r="J2" s="99"/>
      <c r="K2" s="99"/>
      <c r="L2" s="99"/>
      <c r="M2" s="99"/>
      <c r="N2" s="99"/>
      <c r="R2" s="194" t="s">
        <v>695</v>
      </c>
      <c r="S2" s="190" t="s">
        <v>696</v>
      </c>
    </row>
    <row r="3" spans="2:23" ht="18.600000000000001" customHeight="1" thickBot="1" x14ac:dyDescent="0.25">
      <c r="B3" s="213" t="s">
        <v>682</v>
      </c>
      <c r="C3" s="213"/>
      <c r="D3" s="227" t="s">
        <v>665</v>
      </c>
      <c r="E3" s="227"/>
      <c r="F3" s="227"/>
      <c r="G3" s="227"/>
      <c r="H3" s="227"/>
      <c r="I3" s="88"/>
      <c r="J3" s="99"/>
      <c r="K3" s="99"/>
      <c r="L3" s="99"/>
      <c r="M3" s="99"/>
      <c r="N3" s="99"/>
      <c r="R3" s="195"/>
      <c r="S3" s="192">
        <v>0.04</v>
      </c>
    </row>
    <row r="4" spans="2:23" ht="15" customHeight="1" x14ac:dyDescent="0.25">
      <c r="B4" s="75"/>
      <c r="C4" s="75"/>
      <c r="D4" s="74"/>
      <c r="E4" s="74"/>
      <c r="F4" s="74"/>
      <c r="G4" s="74"/>
      <c r="H4" s="74"/>
      <c r="J4" s="100"/>
      <c r="K4" s="100"/>
      <c r="L4" s="100"/>
      <c r="M4" s="100"/>
      <c r="N4" s="100"/>
      <c r="R4" s="191">
        <v>0.13</v>
      </c>
      <c r="S4" s="191">
        <v>0.13</v>
      </c>
    </row>
    <row r="5" spans="2:23" ht="15" customHeight="1" x14ac:dyDescent="0.25">
      <c r="B5" s="205" t="s">
        <v>654</v>
      </c>
      <c r="C5" s="205"/>
      <c r="D5" s="205"/>
      <c r="E5" s="205"/>
      <c r="F5" s="205"/>
      <c r="G5" s="205"/>
      <c r="H5" s="205"/>
      <c r="J5" s="205" t="s">
        <v>655</v>
      </c>
      <c r="K5" s="205"/>
      <c r="L5" s="205"/>
      <c r="M5" s="205"/>
      <c r="N5" s="205"/>
      <c r="R5" s="191">
        <v>0.1</v>
      </c>
      <c r="S5" s="191">
        <v>0.1</v>
      </c>
    </row>
    <row r="6" spans="2:23" ht="15" customHeight="1" thickBot="1" x14ac:dyDescent="0.25">
      <c r="C6" s="101"/>
      <c r="D6" s="101"/>
      <c r="E6" s="101"/>
      <c r="F6" s="101"/>
      <c r="G6" s="101"/>
      <c r="H6" s="101"/>
      <c r="L6" s="101"/>
      <c r="M6" s="101"/>
      <c r="N6" s="101"/>
      <c r="R6" s="193">
        <v>0.17</v>
      </c>
      <c r="S6" s="193">
        <v>0.17</v>
      </c>
    </row>
    <row r="7" spans="2:23" ht="60" customHeight="1" x14ac:dyDescent="0.3">
      <c r="B7" s="121" t="s">
        <v>6</v>
      </c>
      <c r="C7" s="122" t="s">
        <v>0</v>
      </c>
      <c r="D7" s="182" t="s">
        <v>697</v>
      </c>
      <c r="E7" s="182" t="s">
        <v>672</v>
      </c>
      <c r="F7" s="183" t="s">
        <v>673</v>
      </c>
      <c r="G7" s="223" t="s">
        <v>1</v>
      </c>
      <c r="H7" s="224"/>
      <c r="I7" s="21"/>
      <c r="J7" s="200" t="s">
        <v>6</v>
      </c>
      <c r="K7" s="182" t="s">
        <v>700</v>
      </c>
      <c r="L7" s="182" t="s">
        <v>679</v>
      </c>
      <c r="M7" s="182" t="s">
        <v>678</v>
      </c>
      <c r="N7" s="184" t="s">
        <v>680</v>
      </c>
      <c r="Q7" s="102"/>
      <c r="R7" s="102"/>
      <c r="S7" s="102"/>
      <c r="T7" s="103"/>
      <c r="U7" s="104"/>
      <c r="V7"/>
      <c r="W7"/>
    </row>
    <row r="8" spans="2:23" s="85" customFormat="1" ht="21.6" customHeight="1" thickBot="1" x14ac:dyDescent="0.25">
      <c r="B8" s="203" t="s">
        <v>25</v>
      </c>
      <c r="C8" s="204"/>
      <c r="D8" s="105" t="s">
        <v>670</v>
      </c>
      <c r="E8" s="106" t="s">
        <v>671</v>
      </c>
      <c r="F8" s="107" t="s">
        <v>674</v>
      </c>
      <c r="G8" s="225"/>
      <c r="H8" s="226"/>
      <c r="I8" s="75"/>
      <c r="J8" s="201"/>
      <c r="K8" s="105" t="s">
        <v>670</v>
      </c>
      <c r="L8" s="106" t="s">
        <v>675</v>
      </c>
      <c r="M8" s="106" t="s">
        <v>676</v>
      </c>
      <c r="N8" s="108" t="s">
        <v>677</v>
      </c>
      <c r="O8" s="86"/>
      <c r="P8" s="86"/>
      <c r="Q8" s="78"/>
      <c r="T8" s="78"/>
      <c r="U8" s="78"/>
      <c r="V8" s="86"/>
      <c r="W8" s="86"/>
    </row>
    <row r="9" spans="2:23" ht="15" customHeight="1" x14ac:dyDescent="0.25">
      <c r="B9" s="152"/>
      <c r="C9" s="153"/>
      <c r="D9" s="154"/>
      <c r="E9" s="154"/>
      <c r="F9" s="154"/>
      <c r="G9" s="154"/>
      <c r="H9" s="155"/>
      <c r="I9" s="156"/>
      <c r="J9" s="152"/>
      <c r="K9" s="154"/>
      <c r="L9" s="157"/>
      <c r="M9" s="157"/>
      <c r="N9" s="174"/>
      <c r="Q9" s="102"/>
      <c r="T9" s="102"/>
      <c r="U9" s="102"/>
    </row>
    <row r="10" spans="2:23" ht="15" customHeight="1" x14ac:dyDescent="0.25">
      <c r="B10" s="152">
        <v>1</v>
      </c>
      <c r="C10" s="170" t="s">
        <v>701</v>
      </c>
      <c r="D10" s="171">
        <v>0.02</v>
      </c>
      <c r="E10" s="171">
        <v>1</v>
      </c>
      <c r="F10" s="154">
        <f t="shared" ref="F10:F19" si="0">IFERROR(D10/E10,"-")</f>
        <v>0.02</v>
      </c>
      <c r="G10" s="154"/>
      <c r="H10" s="161"/>
      <c r="I10" s="156"/>
      <c r="J10" s="152">
        <v>1</v>
      </c>
      <c r="K10" s="171">
        <f>IFERROR(IF(D10&gt;0,D10,"-"),"-")</f>
        <v>0.02</v>
      </c>
      <c r="L10" s="165">
        <v>1800</v>
      </c>
      <c r="M10" s="165">
        <v>1</v>
      </c>
      <c r="N10" s="174">
        <f>IFERROR(K10*L10*M10,"-")</f>
        <v>36</v>
      </c>
      <c r="Q10" s="102"/>
      <c r="T10" s="102"/>
      <c r="U10" s="102"/>
    </row>
    <row r="11" spans="2:23" ht="15" customHeight="1" x14ac:dyDescent="0.25">
      <c r="B11" s="152">
        <f>B10+1</f>
        <v>2</v>
      </c>
      <c r="C11" s="170" t="s">
        <v>703</v>
      </c>
      <c r="D11" s="171">
        <v>7.0000000000000007E-2</v>
      </c>
      <c r="E11" s="171">
        <v>3.4000000000000002E-2</v>
      </c>
      <c r="F11" s="154">
        <f t="shared" si="0"/>
        <v>2.0588235294117649</v>
      </c>
      <c r="G11" s="162"/>
      <c r="H11" s="163"/>
      <c r="I11" s="156"/>
      <c r="J11" s="152">
        <f>J10+1</f>
        <v>2</v>
      </c>
      <c r="K11" s="171">
        <f>IFERROR(
  IF(D11 &gt; 0,
    IF(E11 &lt;= 0.08,
      MIN(0.1 - SUM($K$10:K10),D11),
      IF(SUM($K$10:K10) &lt; 0.1,
        MIN(($D$21 / 2), 0.1) - SUM($K$10:K10),
        0
      )
    ),
    ""
  ),
  "-"
)</f>
        <v>7.0000000000000007E-2</v>
      </c>
      <c r="L11" s="165">
        <v>40</v>
      </c>
      <c r="M11" s="165">
        <v>0.1</v>
      </c>
      <c r="N11" s="174">
        <f t="shared" ref="N11:N19" si="1">IFERROR(K11*L11*M11,"-")</f>
        <v>0.28000000000000003</v>
      </c>
      <c r="Q11" s="102"/>
      <c r="T11" s="102"/>
      <c r="U11" s="102"/>
    </row>
    <row r="12" spans="2:23" ht="15" customHeight="1" x14ac:dyDescent="0.25">
      <c r="B12" s="152">
        <f t="shared" ref="B12:B18" si="2">B11+1</f>
        <v>3</v>
      </c>
      <c r="C12" s="170" t="s">
        <v>704</v>
      </c>
      <c r="D12" s="171">
        <v>0.2</v>
      </c>
      <c r="E12" s="171">
        <v>2.5</v>
      </c>
      <c r="F12" s="154">
        <f t="shared" si="0"/>
        <v>0.08</v>
      </c>
      <c r="G12" s="162"/>
      <c r="H12" s="163"/>
      <c r="I12" s="156"/>
      <c r="J12" s="152">
        <f t="shared" ref="J12:J18" si="3">J11+1</f>
        <v>3</v>
      </c>
      <c r="K12" s="171">
        <f>IFERROR(
  IF(D12 &gt; 0,
    IF(E12 &lt;= 0.08,
      MIN(0.1 - SUM($K$10:K11),D12),
      IF(SUM($K$10:K11) &lt; 0.1,
        MIN(($D$21 / 2), 0.1) - SUM($K$10:K11),
        0
      )
    ),
    ""
  ),
  "-"
)</f>
        <v>9.999999999999995E-3</v>
      </c>
      <c r="L12" s="165"/>
      <c r="M12" s="165"/>
      <c r="N12" s="174">
        <f t="shared" si="1"/>
        <v>0</v>
      </c>
      <c r="Q12" s="102"/>
      <c r="T12" s="102"/>
      <c r="U12" s="102"/>
    </row>
    <row r="13" spans="2:23" ht="15" customHeight="1" x14ac:dyDescent="0.25">
      <c r="B13" s="152">
        <f t="shared" si="2"/>
        <v>4</v>
      </c>
      <c r="C13" s="170" t="s">
        <v>701</v>
      </c>
      <c r="D13" s="171">
        <v>0.02</v>
      </c>
      <c r="E13" s="171">
        <v>1</v>
      </c>
      <c r="F13" s="154">
        <f t="shared" si="0"/>
        <v>0.02</v>
      </c>
      <c r="G13" s="162"/>
      <c r="H13" s="163"/>
      <c r="I13" s="156"/>
      <c r="J13" s="152">
        <f t="shared" si="3"/>
        <v>4</v>
      </c>
      <c r="K13" s="171">
        <f>IFERROR(
  IF(D13 &gt; 0,
    IF(E13 &lt;= 0.08,
      MIN(0.1 - SUM($K$10:K12),D13),
      IF(SUM($K$10:K12) &lt; 0.1,
        MIN(($D$21 / 2), 0.1) - SUM($K$10:K12),
        0
      )
    ),
    ""
  ),
  "-"
)</f>
        <v>0</v>
      </c>
      <c r="L13" s="165"/>
      <c r="M13" s="165"/>
      <c r="N13" s="174">
        <f t="shared" si="1"/>
        <v>0</v>
      </c>
      <c r="Q13" s="102"/>
      <c r="R13" s="102"/>
      <c r="S13" s="102"/>
      <c r="T13" s="102"/>
      <c r="U13" s="102"/>
    </row>
    <row r="14" spans="2:23" ht="15" customHeight="1" x14ac:dyDescent="0.25">
      <c r="B14" s="152">
        <f t="shared" si="2"/>
        <v>5</v>
      </c>
      <c r="C14" s="170"/>
      <c r="D14" s="171"/>
      <c r="E14" s="171"/>
      <c r="F14" s="154" t="str">
        <f t="shared" si="0"/>
        <v>-</v>
      </c>
      <c r="G14" s="162"/>
      <c r="H14" s="163"/>
      <c r="I14" s="156"/>
      <c r="J14" s="152">
        <f t="shared" si="3"/>
        <v>5</v>
      </c>
      <c r="K14" s="171" t="str">
        <f>IFERROR(
  IF(D14 &gt; 0,
    IF(E14 &lt;= 0.08,
      MIN(0.1 - SUM($K$10:K13),D14),
      IF(SUM($K$10:K13) &lt; 0.1,
        MIN(($D$21 / 2), 0.1) - SUM($K$10:K13),
        0
      )
    ),
    ""
  ),
  "-"
)</f>
        <v/>
      </c>
      <c r="L14" s="165"/>
      <c r="M14" s="165"/>
      <c r="N14" s="174" t="str">
        <f t="shared" si="1"/>
        <v>-</v>
      </c>
      <c r="Q14" s="102"/>
      <c r="R14" s="102"/>
      <c r="S14" s="102"/>
      <c r="T14" s="102"/>
      <c r="U14" s="102"/>
      <c r="V14" s="109"/>
      <c r="W14" s="110"/>
    </row>
    <row r="15" spans="2:23" ht="15" customHeight="1" x14ac:dyDescent="0.25">
      <c r="B15" s="152">
        <f>B14+1</f>
        <v>6</v>
      </c>
      <c r="C15" s="170"/>
      <c r="D15" s="171"/>
      <c r="E15" s="171"/>
      <c r="F15" s="154" t="str">
        <f t="shared" si="0"/>
        <v>-</v>
      </c>
      <c r="G15" s="162"/>
      <c r="H15" s="163"/>
      <c r="I15" s="156"/>
      <c r="J15" s="152">
        <f>J14+1</f>
        <v>6</v>
      </c>
      <c r="K15" s="171" t="str">
        <f>IFERROR(
  IF(D15 &gt; 0,
    IF(E15 &lt;= 0.08,
      MIN(0.1 - SUM($K$10:K14),D15),
      IF(SUM($K$10:K14) &lt; 0.1,
        MIN(($D$21 / 2), 0.1) - SUM($K$10:K14),
        0
      )
    ),
    ""
  ),
  "-"
)</f>
        <v/>
      </c>
      <c r="L15" s="165"/>
      <c r="M15" s="165"/>
      <c r="N15" s="174" t="str">
        <f t="shared" si="1"/>
        <v>-</v>
      </c>
      <c r="Q15" s="102"/>
      <c r="R15" s="102"/>
      <c r="S15" s="102"/>
      <c r="T15" s="102"/>
      <c r="U15" s="102"/>
    </row>
    <row r="16" spans="2:23" ht="15" customHeight="1" x14ac:dyDescent="0.25">
      <c r="B16" s="152">
        <f t="shared" si="2"/>
        <v>7</v>
      </c>
      <c r="C16" s="170"/>
      <c r="D16" s="171"/>
      <c r="E16" s="171"/>
      <c r="F16" s="154" t="str">
        <f t="shared" si="0"/>
        <v>-</v>
      </c>
      <c r="G16" s="162"/>
      <c r="H16" s="163"/>
      <c r="I16" s="156"/>
      <c r="J16" s="152">
        <f t="shared" si="3"/>
        <v>7</v>
      </c>
      <c r="K16" s="171" t="str">
        <f>IFERROR(
  IF(D16 &gt; 0,
    IF(E16 &lt;= 0.08,
      MIN(0.1 - SUM($K$10:K15),D16),
      IF(SUM($K$10:K15) &lt; 0.1,
        MIN(($D$21 / 2), 0.1) - SUM($K$10:K15),
        0
      )
    ),
    ""
  ),
  "-"
)</f>
        <v/>
      </c>
      <c r="L16" s="165"/>
      <c r="M16" s="165"/>
      <c r="N16" s="174" t="str">
        <f t="shared" si="1"/>
        <v>-</v>
      </c>
      <c r="Q16" s="102"/>
      <c r="R16" s="102"/>
      <c r="S16" s="102"/>
      <c r="T16" s="102"/>
      <c r="U16" s="102"/>
    </row>
    <row r="17" spans="2:23" ht="15" customHeight="1" x14ac:dyDescent="0.25">
      <c r="B17" s="152">
        <f t="shared" si="2"/>
        <v>8</v>
      </c>
      <c r="C17" s="170"/>
      <c r="D17" s="171"/>
      <c r="E17" s="171"/>
      <c r="F17" s="154" t="str">
        <f t="shared" si="0"/>
        <v>-</v>
      </c>
      <c r="G17" s="162"/>
      <c r="H17" s="163"/>
      <c r="I17" s="156"/>
      <c r="J17" s="152">
        <f t="shared" si="3"/>
        <v>8</v>
      </c>
      <c r="K17" s="171" t="str">
        <f>IFERROR(
  IF(D17 &gt; 0,
    IF(E17 &lt;= 0.08,
      MIN(0.1 - SUM($K$10:K16),D17),
      IF(SUM($K$10:K16) &lt; 0.1,
        MIN(($D$21 / 2), 0.1) - SUM($K$10:K16),
        0
      )
    ),
    ""
  ),
  "-"
)</f>
        <v/>
      </c>
      <c r="L17" s="165"/>
      <c r="M17" s="165"/>
      <c r="N17" s="174" t="str">
        <f t="shared" si="1"/>
        <v>-</v>
      </c>
      <c r="Q17" s="102"/>
      <c r="R17" s="102"/>
      <c r="S17" s="102"/>
      <c r="T17" s="102"/>
      <c r="U17" s="102"/>
    </row>
    <row r="18" spans="2:23" ht="15" customHeight="1" x14ac:dyDescent="0.25">
      <c r="B18" s="152">
        <f t="shared" si="2"/>
        <v>9</v>
      </c>
      <c r="C18" s="170"/>
      <c r="D18" s="171"/>
      <c r="E18" s="171"/>
      <c r="F18" s="154" t="str">
        <f t="shared" si="0"/>
        <v>-</v>
      </c>
      <c r="G18" s="162"/>
      <c r="H18" s="163"/>
      <c r="I18" s="156"/>
      <c r="J18" s="152">
        <f t="shared" si="3"/>
        <v>9</v>
      </c>
      <c r="K18" s="171" t="str">
        <f>IFERROR(
  IF(D18 &gt; 0,
    IF(E18 &lt;= 0.08,
      MIN(0.1 - SUM($K$10:K17),D18),
      IF(SUM($K$10:K17) &lt; 0.1,
        MIN(($D$21 / 2), 0.1) - SUM($K$10:K17),
        0
      )
    ),
    ""
  ),
  "-"
)</f>
        <v/>
      </c>
      <c r="L18" s="165"/>
      <c r="M18" s="165"/>
      <c r="N18" s="174" t="str">
        <f t="shared" si="1"/>
        <v>-</v>
      </c>
      <c r="Q18" s="102"/>
      <c r="R18" s="102"/>
      <c r="S18" s="102"/>
      <c r="T18" s="102"/>
      <c r="U18" s="102"/>
    </row>
    <row r="19" spans="2:23" ht="15" customHeight="1" x14ac:dyDescent="0.25">
      <c r="B19" s="152">
        <f t="shared" ref="B19" si="4">B18+1</f>
        <v>10</v>
      </c>
      <c r="C19" s="170"/>
      <c r="D19" s="171"/>
      <c r="E19" s="171"/>
      <c r="F19" s="154" t="str">
        <f t="shared" si="0"/>
        <v>-</v>
      </c>
      <c r="G19" s="162"/>
      <c r="H19" s="187"/>
      <c r="I19" s="156"/>
      <c r="J19" s="152">
        <f t="shared" ref="J19" si="5">J18+1</f>
        <v>10</v>
      </c>
      <c r="K19" s="171" t="str">
        <f>IFERROR(
  IF(D19 &gt; 0,
    IF(E19 &lt;= 0.08,
      MIN(0.1 - SUM($K$10:K18),D19),
      IF(SUM($K$10:K18) &lt; 0.1,
        MIN(($D$21 / 2), 0.1) - SUM($K$10:K18),
        0
      )
    ),
    ""
  ),
  "-"
)</f>
        <v/>
      </c>
      <c r="L19" s="165"/>
      <c r="M19" s="165"/>
      <c r="N19" s="174" t="str">
        <f t="shared" si="1"/>
        <v>-</v>
      </c>
      <c r="Q19" s="102"/>
      <c r="R19" s="102"/>
      <c r="S19" s="102"/>
      <c r="T19" s="102"/>
      <c r="U19" s="102"/>
    </row>
    <row r="20" spans="2:23" ht="15" customHeight="1" thickBot="1" x14ac:dyDescent="0.3">
      <c r="B20" s="164"/>
      <c r="C20" s="172"/>
      <c r="D20" s="173"/>
      <c r="E20" s="173"/>
      <c r="F20" s="171"/>
      <c r="G20" s="158"/>
      <c r="H20" s="159"/>
      <c r="I20" s="160"/>
      <c r="J20" s="166"/>
      <c r="K20" s="197"/>
      <c r="L20" s="167"/>
      <c r="M20" s="168"/>
      <c r="N20" s="169"/>
      <c r="Q20" s="102"/>
      <c r="R20" s="102"/>
      <c r="S20" s="102"/>
      <c r="T20" s="102"/>
      <c r="U20" s="102"/>
    </row>
    <row r="21" spans="2:23" ht="30.6" customHeight="1" thickBot="1" x14ac:dyDescent="0.3">
      <c r="B21" s="111"/>
      <c r="C21" s="112"/>
      <c r="D21" s="198">
        <f>SUM(D10:D20)</f>
        <v>0.31000000000000005</v>
      </c>
      <c r="E21" s="113"/>
      <c r="F21" s="114"/>
      <c r="G21" s="210" t="s">
        <v>699</v>
      </c>
      <c r="H21" s="211"/>
      <c r="I21" s="21"/>
      <c r="J21" s="115"/>
      <c r="K21" s="199">
        <f>SUM(K10:K20)</f>
        <v>0.1</v>
      </c>
      <c r="L21" s="116"/>
      <c r="M21" s="210" t="s">
        <v>698</v>
      </c>
      <c r="N21" s="211"/>
      <c r="Q21" s="102"/>
      <c r="R21" s="102"/>
      <c r="S21" s="102"/>
      <c r="T21" s="102"/>
      <c r="U21" s="102"/>
    </row>
    <row r="22" spans="2:23" ht="22.9" customHeight="1" x14ac:dyDescent="0.25">
      <c r="B22" s="215" t="s">
        <v>688</v>
      </c>
      <c r="C22" s="202"/>
      <c r="D22" s="202" t="s">
        <v>180</v>
      </c>
      <c r="E22" s="202"/>
      <c r="F22" s="188">
        <v>0.13</v>
      </c>
      <c r="G22" s="219" t="s">
        <v>669</v>
      </c>
      <c r="H22" s="221">
        <f>1/(F22+F23+SUM(F10:F20))</f>
        <v>0.42574505384422734</v>
      </c>
      <c r="I22" s="21"/>
      <c r="J22" s="117"/>
      <c r="K22" s="127"/>
      <c r="L22" s="127"/>
      <c r="M22" s="206" t="s">
        <v>689</v>
      </c>
      <c r="N22" s="208">
        <f>SUM(N10:N20)</f>
        <v>36.28</v>
      </c>
      <c r="Q22" s="102"/>
      <c r="R22" s="102"/>
      <c r="S22" s="102"/>
      <c r="T22" s="102"/>
      <c r="U22" s="102"/>
      <c r="W22" s="118"/>
    </row>
    <row r="23" spans="2:23" ht="22.9" customHeight="1" thickBot="1" x14ac:dyDescent="0.3">
      <c r="B23" s="216"/>
      <c r="C23" s="217"/>
      <c r="D23" s="218" t="s">
        <v>181</v>
      </c>
      <c r="E23" s="218"/>
      <c r="F23" s="189">
        <v>0.04</v>
      </c>
      <c r="G23" s="220"/>
      <c r="H23" s="222"/>
      <c r="I23" s="21"/>
      <c r="J23" s="128"/>
      <c r="K23" s="129"/>
      <c r="L23" s="129"/>
      <c r="M23" s="207"/>
      <c r="N23" s="209"/>
      <c r="Q23" s="102"/>
      <c r="R23" s="102"/>
      <c r="S23" s="102"/>
      <c r="T23" s="102"/>
      <c r="U23" s="102"/>
    </row>
    <row r="24" spans="2:23" ht="16.5" thickBot="1" x14ac:dyDescent="0.3">
      <c r="B24" s="123"/>
      <c r="C24" s="124"/>
      <c r="D24" s="125"/>
      <c r="E24" s="125"/>
      <c r="F24" s="147"/>
      <c r="G24" s="130"/>
      <c r="H24" s="131"/>
      <c r="I24" s="21"/>
      <c r="J24" s="90"/>
      <c r="K24" s="90"/>
      <c r="L24" s="78"/>
      <c r="M24" s="132"/>
      <c r="N24" s="126"/>
      <c r="Q24" s="102"/>
      <c r="R24" s="102"/>
      <c r="S24" s="102"/>
      <c r="T24" s="102"/>
      <c r="U24" s="102"/>
    </row>
    <row r="25" spans="2:23" ht="15.75" x14ac:dyDescent="0.25">
      <c r="B25" s="143" t="s">
        <v>691</v>
      </c>
      <c r="C25" s="144"/>
      <c r="D25" s="144"/>
      <c r="E25" s="144"/>
      <c r="F25" s="144"/>
      <c r="G25" s="144"/>
      <c r="H25" s="144"/>
      <c r="I25" s="144"/>
      <c r="J25" s="144"/>
      <c r="K25" s="144"/>
      <c r="L25" s="144"/>
      <c r="M25" s="144"/>
      <c r="N25" s="145"/>
      <c r="Q25" s="102"/>
      <c r="R25" s="102"/>
      <c r="S25" s="102"/>
      <c r="T25" s="102"/>
      <c r="U25" s="102"/>
    </row>
    <row r="26" spans="2:23" ht="84.6" customHeight="1" x14ac:dyDescent="0.25">
      <c r="B26" s="146">
        <v>1</v>
      </c>
      <c r="C26" s="232" t="s">
        <v>702</v>
      </c>
      <c r="D26" s="232"/>
      <c r="E26" s="232"/>
      <c r="F26" s="232"/>
      <c r="G26" s="232"/>
      <c r="H26" s="232"/>
      <c r="I26" s="232"/>
      <c r="J26" s="232"/>
      <c r="K26" s="232"/>
      <c r="L26" s="232"/>
      <c r="M26" s="232"/>
      <c r="N26" s="233"/>
      <c r="Q26" s="119"/>
      <c r="R26" s="102"/>
      <c r="S26" s="102"/>
      <c r="T26" s="119"/>
      <c r="U26" s="119"/>
    </row>
    <row r="27" spans="2:23" ht="45.6" customHeight="1" x14ac:dyDescent="0.2">
      <c r="B27" s="146">
        <v>2</v>
      </c>
      <c r="C27" s="232" t="s">
        <v>705</v>
      </c>
      <c r="D27" s="232"/>
      <c r="E27" s="232"/>
      <c r="F27" s="232"/>
      <c r="G27" s="232"/>
      <c r="H27" s="232"/>
      <c r="I27" s="232"/>
      <c r="J27" s="232"/>
      <c r="K27" s="232"/>
      <c r="L27" s="232"/>
      <c r="M27" s="232"/>
      <c r="N27" s="233"/>
      <c r="Q27" s="119"/>
      <c r="R27" s="119"/>
      <c r="S27" s="119"/>
      <c r="T27" s="119"/>
      <c r="U27" s="119"/>
    </row>
    <row r="28" spans="2:23" x14ac:dyDescent="0.2">
      <c r="B28" s="146">
        <v>3</v>
      </c>
      <c r="C28" s="232" t="s">
        <v>692</v>
      </c>
      <c r="D28" s="232"/>
      <c r="E28" s="232"/>
      <c r="F28" s="232"/>
      <c r="G28" s="232"/>
      <c r="H28" s="232"/>
      <c r="I28" s="232"/>
      <c r="J28" s="232"/>
      <c r="K28" s="232"/>
      <c r="L28" s="232"/>
      <c r="M28" s="232"/>
      <c r="N28" s="233"/>
      <c r="Q28" s="119"/>
      <c r="R28" s="119"/>
      <c r="S28" s="119"/>
      <c r="T28" s="119"/>
      <c r="U28" s="119"/>
    </row>
    <row r="29" spans="2:23" ht="15" customHeight="1" thickBot="1" x14ac:dyDescent="0.25">
      <c r="B29" s="142"/>
      <c r="C29" s="234"/>
      <c r="D29" s="234"/>
      <c r="E29" s="234"/>
      <c r="F29" s="234"/>
      <c r="G29" s="234"/>
      <c r="H29" s="234"/>
      <c r="I29" s="234"/>
      <c r="J29" s="234"/>
      <c r="K29" s="234"/>
      <c r="L29" s="234"/>
      <c r="M29" s="234"/>
      <c r="N29" s="235"/>
      <c r="R29" s="119"/>
      <c r="S29" s="119"/>
    </row>
    <row r="30" spans="2:23" ht="15.75" x14ac:dyDescent="0.25">
      <c r="B30" s="143" t="s">
        <v>690</v>
      </c>
      <c r="C30" s="133"/>
      <c r="D30" s="134"/>
      <c r="E30" s="134"/>
      <c r="F30" s="148"/>
      <c r="G30" s="135"/>
      <c r="H30" s="136"/>
      <c r="I30" s="137"/>
      <c r="J30" s="138"/>
      <c r="K30" s="138"/>
      <c r="L30" s="139"/>
      <c r="M30" s="140"/>
      <c r="N30" s="141"/>
      <c r="Q30" s="102"/>
      <c r="T30" s="102"/>
      <c r="U30" s="102"/>
    </row>
    <row r="31" spans="2:23" ht="15.75" x14ac:dyDescent="0.25">
      <c r="B31" s="146">
        <v>1</v>
      </c>
      <c r="C31" s="228"/>
      <c r="D31" s="228"/>
      <c r="E31" s="228"/>
      <c r="F31" s="228"/>
      <c r="G31" s="228"/>
      <c r="H31" s="228"/>
      <c r="I31" s="228"/>
      <c r="J31" s="228"/>
      <c r="K31" s="228"/>
      <c r="L31" s="228"/>
      <c r="M31" s="228"/>
      <c r="N31" s="229"/>
      <c r="Q31" s="102"/>
      <c r="R31" s="102"/>
      <c r="S31" s="102"/>
      <c r="T31" s="102"/>
      <c r="U31" s="102"/>
    </row>
    <row r="32" spans="2:23" ht="15.75" x14ac:dyDescent="0.25">
      <c r="B32" s="146">
        <v>2</v>
      </c>
      <c r="C32" s="228"/>
      <c r="D32" s="228"/>
      <c r="E32" s="228"/>
      <c r="F32" s="228"/>
      <c r="G32" s="228"/>
      <c r="H32" s="228"/>
      <c r="I32" s="228"/>
      <c r="J32" s="228"/>
      <c r="K32" s="228"/>
      <c r="L32" s="228"/>
      <c r="M32" s="228"/>
      <c r="N32" s="229"/>
      <c r="Q32" s="102"/>
      <c r="R32" s="102"/>
      <c r="S32" s="102"/>
      <c r="T32" s="102"/>
      <c r="U32" s="102"/>
    </row>
    <row r="33" spans="2:21" ht="15.75" x14ac:dyDescent="0.25">
      <c r="B33" s="146">
        <v>3</v>
      </c>
      <c r="C33" s="228"/>
      <c r="D33" s="228"/>
      <c r="E33" s="228"/>
      <c r="F33" s="228"/>
      <c r="G33" s="228"/>
      <c r="H33" s="228"/>
      <c r="I33" s="228"/>
      <c r="J33" s="228"/>
      <c r="K33" s="228"/>
      <c r="L33" s="228"/>
      <c r="M33" s="228"/>
      <c r="N33" s="229"/>
      <c r="Q33" s="102"/>
      <c r="R33" s="102"/>
      <c r="S33" s="102"/>
      <c r="T33" s="102"/>
      <c r="U33" s="102"/>
    </row>
    <row r="34" spans="2:21" ht="16.5" thickBot="1" x14ac:dyDescent="0.3">
      <c r="B34" s="142"/>
      <c r="C34" s="230"/>
      <c r="D34" s="230"/>
      <c r="E34" s="230"/>
      <c r="F34" s="230"/>
      <c r="G34" s="230"/>
      <c r="H34" s="230"/>
      <c r="I34" s="230"/>
      <c r="J34" s="230"/>
      <c r="K34" s="230"/>
      <c r="L34" s="230"/>
      <c r="M34" s="230"/>
      <c r="N34" s="231"/>
      <c r="Q34" s="102"/>
      <c r="R34" s="102"/>
      <c r="S34" s="102"/>
      <c r="T34" s="102"/>
      <c r="U34" s="102"/>
    </row>
    <row r="35" spans="2:21" ht="15.75" x14ac:dyDescent="0.25">
      <c r="R35" s="102"/>
      <c r="S35" s="102"/>
    </row>
  </sheetData>
  <protectedRanges>
    <protectedRange sqref="L30:L34 L23:L25" name="Range7_2"/>
    <protectedRange sqref="L9:N9 L12:N21 N10:N11" name="Range2_3"/>
    <protectedRange sqref="M22" name="Range7_3"/>
    <protectedRange sqref="L10:M11" name="Range2_3_1"/>
  </protectedRanges>
  <mergeCells count="26">
    <mergeCell ref="C31:N31"/>
    <mergeCell ref="C32:N32"/>
    <mergeCell ref="C33:N33"/>
    <mergeCell ref="C34:N34"/>
    <mergeCell ref="C26:N26"/>
    <mergeCell ref="C29:N29"/>
    <mergeCell ref="C27:N27"/>
    <mergeCell ref="C28:N28"/>
    <mergeCell ref="B2:C2"/>
    <mergeCell ref="B3:C3"/>
    <mergeCell ref="D2:H2"/>
    <mergeCell ref="B22:C23"/>
    <mergeCell ref="D23:E23"/>
    <mergeCell ref="G22:G23"/>
    <mergeCell ref="H22:H23"/>
    <mergeCell ref="G21:H21"/>
    <mergeCell ref="G7:H8"/>
    <mergeCell ref="D3:H3"/>
    <mergeCell ref="J7:J8"/>
    <mergeCell ref="D22:E22"/>
    <mergeCell ref="B8:C8"/>
    <mergeCell ref="J5:N5"/>
    <mergeCell ref="M22:M23"/>
    <mergeCell ref="N22:N23"/>
    <mergeCell ref="M21:N21"/>
    <mergeCell ref="B5:H5"/>
  </mergeCells>
  <phoneticPr fontId="1" type="noConversion"/>
  <conditionalFormatting sqref="B9:F20">
    <cfRule type="expression" dxfId="5" priority="2">
      <formula>MOD(ROW(),2)=0</formula>
    </cfRule>
  </conditionalFormatting>
  <conditionalFormatting sqref="J9:N20">
    <cfRule type="expression" dxfId="4" priority="1">
      <formula>MOD(ROW(),2)=0</formula>
    </cfRule>
  </conditionalFormatting>
  <conditionalFormatting sqref="K21">
    <cfRule type="cellIs" dxfId="3" priority="4" operator="greaterThan">
      <formula>0.1</formula>
    </cfRule>
  </conditionalFormatting>
  <dataValidations disablePrompts="1" count="2">
    <dataValidation type="list" allowBlank="1" showInputMessage="1" showErrorMessage="1" sqref="F22" xr:uid="{00000000-0002-0000-0000-000001000000}">
      <formula1>Rsi</formula1>
    </dataValidation>
    <dataValidation type="list" allowBlank="1" showInputMessage="1" showErrorMessage="1" sqref="F23" xr:uid="{FB4FABEA-B9FD-4C7C-BB9C-54637DC56E27}">
      <formula1>Rse</formula1>
    </dataValidation>
  </dataValidations>
  <printOptions horizontalCentered="1"/>
  <pageMargins left="0.25" right="0.25" top="0.75" bottom="0.75" header="0.3" footer="0.3"/>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C08C-7C11-48CD-B5FA-ADF675F64159}">
  <sheetPr>
    <pageSetUpPr fitToPage="1"/>
  </sheetPr>
  <dimension ref="B1:N55"/>
  <sheetViews>
    <sheetView zoomScale="85" zoomScaleNormal="85" zoomScaleSheetLayoutView="85" workbookViewId="0">
      <selection activeCell="J7" sqref="J7"/>
    </sheetView>
  </sheetViews>
  <sheetFormatPr defaultRowHeight="15" x14ac:dyDescent="0.2"/>
  <cols>
    <col min="1" max="1" width="1.28515625" customWidth="1"/>
    <col min="2" max="2" width="4.42578125" customWidth="1"/>
    <col min="3" max="3" width="37.5703125" customWidth="1"/>
    <col min="4" max="4" width="23.7109375" style="1" customWidth="1"/>
    <col min="5" max="6" width="23.7109375" style="2" customWidth="1"/>
    <col min="7" max="7" width="1.28515625" style="1" customWidth="1"/>
    <col min="8" max="8" width="9.7109375" style="1" customWidth="1"/>
    <col min="9" max="12" width="9.7109375" customWidth="1"/>
    <col min="13" max="13" width="7" style="1" customWidth="1"/>
    <col min="14" max="14" width="8.28515625" style="1" customWidth="1"/>
  </cols>
  <sheetData>
    <row r="1" spans="2:14" ht="6" customHeight="1" thickBot="1" x14ac:dyDescent="0.25"/>
    <row r="2" spans="2:14" ht="18.600000000000001" customHeight="1" thickBot="1" x14ac:dyDescent="0.25">
      <c r="B2" s="212" t="s">
        <v>658</v>
      </c>
      <c r="C2" s="212"/>
      <c r="D2" s="214" t="s">
        <v>665</v>
      </c>
      <c r="E2" s="214"/>
      <c r="F2" s="214"/>
      <c r="G2" s="88"/>
    </row>
    <row r="3" spans="2:14" ht="15" customHeight="1" x14ac:dyDescent="0.2">
      <c r="B3" s="75"/>
      <c r="C3" s="75"/>
      <c r="D3" s="74"/>
      <c r="E3" s="74"/>
      <c r="F3" s="74"/>
    </row>
    <row r="4" spans="2:14" ht="15" customHeight="1" x14ac:dyDescent="0.25">
      <c r="B4" s="205" t="s">
        <v>657</v>
      </c>
      <c r="C4" s="205"/>
      <c r="D4" s="205"/>
      <c r="E4" s="205"/>
      <c r="F4" s="205"/>
    </row>
    <row r="5" spans="2:14" ht="15" customHeight="1" thickBot="1" x14ac:dyDescent="0.3">
      <c r="B5" s="77"/>
      <c r="C5" s="77"/>
      <c r="D5" s="77"/>
      <c r="E5" s="77"/>
      <c r="F5" s="77"/>
    </row>
    <row r="6" spans="2:14" ht="18.600000000000001" customHeight="1" thickBot="1" x14ac:dyDescent="0.25">
      <c r="B6" s="244" t="s">
        <v>664</v>
      </c>
      <c r="C6" s="244"/>
      <c r="D6" s="245" t="s">
        <v>666</v>
      </c>
      <c r="E6" s="245"/>
      <c r="F6" s="245"/>
    </row>
    <row r="7" spans="2:14" s="85" customFormat="1" ht="59.25" x14ac:dyDescent="0.3">
      <c r="B7" s="242" t="s">
        <v>6</v>
      </c>
      <c r="C7" s="240" t="s">
        <v>659</v>
      </c>
      <c r="D7" s="185" t="s">
        <v>693</v>
      </c>
      <c r="E7" s="185" t="s">
        <v>694</v>
      </c>
      <c r="F7" s="97" t="s">
        <v>681</v>
      </c>
      <c r="G7" s="75"/>
      <c r="H7" s="78"/>
      <c r="I7" s="78"/>
      <c r="J7" s="78"/>
      <c r="K7" s="78"/>
      <c r="L7" s="78"/>
      <c r="M7" s="83"/>
      <c r="N7" s="84"/>
    </row>
    <row r="8" spans="2:14" s="85" customFormat="1" ht="21.6" customHeight="1" thickBot="1" x14ac:dyDescent="0.25">
      <c r="B8" s="243"/>
      <c r="C8" s="241"/>
      <c r="D8" s="87" t="s">
        <v>660</v>
      </c>
      <c r="E8" s="87" t="s">
        <v>661</v>
      </c>
      <c r="F8" s="95" t="s">
        <v>662</v>
      </c>
      <c r="G8" s="75"/>
      <c r="H8" s="78"/>
      <c r="I8" s="78"/>
      <c r="J8" s="78"/>
      <c r="K8" s="78"/>
      <c r="L8" s="78"/>
      <c r="M8" s="86"/>
      <c r="N8" s="86"/>
    </row>
    <row r="9" spans="2:14" s="92" customFormat="1" ht="15" customHeight="1" x14ac:dyDescent="0.2">
      <c r="B9" s="152">
        <v>1</v>
      </c>
      <c r="C9" s="176"/>
      <c r="D9" s="177"/>
      <c r="E9" s="177"/>
      <c r="F9" s="175">
        <f>IFERROR(D9*E9,"-")</f>
        <v>0</v>
      </c>
      <c r="G9" s="89"/>
      <c r="H9" s="90"/>
      <c r="I9" s="90"/>
      <c r="J9" s="90"/>
      <c r="K9" s="90"/>
      <c r="L9" s="90"/>
      <c r="M9" s="91"/>
      <c r="N9" s="91"/>
    </row>
    <row r="10" spans="2:14" s="92" customFormat="1" ht="15" customHeight="1" x14ac:dyDescent="0.2">
      <c r="B10" s="152">
        <f>B9+1</f>
        <v>2</v>
      </c>
      <c r="C10" s="176"/>
      <c r="D10" s="177"/>
      <c r="E10" s="177"/>
      <c r="F10" s="175">
        <f t="shared" ref="F10:F18" si="0">IFERROR(D10*E10,"-")</f>
        <v>0</v>
      </c>
      <c r="G10" s="89"/>
      <c r="H10" s="90"/>
      <c r="I10" s="90"/>
      <c r="J10" s="90"/>
      <c r="K10" s="90"/>
      <c r="L10" s="90"/>
      <c r="M10" s="91"/>
      <c r="N10" s="91"/>
    </row>
    <row r="11" spans="2:14" s="92" customFormat="1" ht="15" customHeight="1" x14ac:dyDescent="0.2">
      <c r="B11" s="152">
        <f t="shared" ref="B11:B18" si="1">B10+1</f>
        <v>3</v>
      </c>
      <c r="C11" s="176"/>
      <c r="D11" s="177"/>
      <c r="E11" s="177"/>
      <c r="F11" s="175">
        <f t="shared" si="0"/>
        <v>0</v>
      </c>
      <c r="G11" s="89"/>
      <c r="H11" s="90"/>
      <c r="I11" s="90"/>
      <c r="J11" s="90"/>
      <c r="K11" s="90"/>
      <c r="L11" s="90"/>
      <c r="M11" s="91"/>
      <c r="N11" s="91"/>
    </row>
    <row r="12" spans="2:14" s="92" customFormat="1" ht="15" customHeight="1" x14ac:dyDescent="0.2">
      <c r="B12" s="152">
        <f t="shared" si="1"/>
        <v>4</v>
      </c>
      <c r="C12" s="176"/>
      <c r="D12" s="177"/>
      <c r="E12" s="177"/>
      <c r="F12" s="175">
        <f t="shared" si="0"/>
        <v>0</v>
      </c>
      <c r="G12" s="89"/>
      <c r="H12" s="90"/>
      <c r="I12" s="90"/>
      <c r="J12" s="90"/>
      <c r="K12" s="90"/>
      <c r="L12" s="90"/>
      <c r="M12" s="91"/>
      <c r="N12" s="91"/>
    </row>
    <row r="13" spans="2:14" s="92" customFormat="1" ht="15" customHeight="1" x14ac:dyDescent="0.2">
      <c r="B13" s="152">
        <f t="shared" si="1"/>
        <v>5</v>
      </c>
      <c r="C13" s="176"/>
      <c r="D13" s="177"/>
      <c r="E13" s="177"/>
      <c r="F13" s="175">
        <f t="shared" si="0"/>
        <v>0</v>
      </c>
      <c r="G13" s="89"/>
      <c r="H13" s="90"/>
      <c r="I13" s="90"/>
      <c r="J13" s="90"/>
      <c r="K13" s="90"/>
      <c r="L13" s="90"/>
      <c r="M13" s="93"/>
      <c r="N13" s="94"/>
    </row>
    <row r="14" spans="2:14" s="92" customFormat="1" ht="15" customHeight="1" x14ac:dyDescent="0.2">
      <c r="B14" s="152">
        <f t="shared" si="1"/>
        <v>6</v>
      </c>
      <c r="C14" s="176"/>
      <c r="D14" s="177"/>
      <c r="E14" s="177"/>
      <c r="F14" s="175">
        <f t="shared" si="0"/>
        <v>0</v>
      </c>
      <c r="G14" s="89"/>
      <c r="H14" s="90"/>
      <c r="I14" s="90"/>
      <c r="J14" s="90"/>
      <c r="K14" s="90"/>
      <c r="L14" s="90"/>
      <c r="M14" s="91"/>
      <c r="N14" s="91"/>
    </row>
    <row r="15" spans="2:14" s="92" customFormat="1" ht="15" customHeight="1" x14ac:dyDescent="0.2">
      <c r="B15" s="152">
        <f t="shared" si="1"/>
        <v>7</v>
      </c>
      <c r="C15" s="176"/>
      <c r="D15" s="177"/>
      <c r="E15" s="177"/>
      <c r="F15" s="175">
        <f t="shared" si="0"/>
        <v>0</v>
      </c>
      <c r="G15" s="89"/>
      <c r="H15" s="90"/>
      <c r="I15" s="90"/>
      <c r="J15" s="90"/>
      <c r="K15" s="90"/>
      <c r="L15" s="90"/>
      <c r="M15" s="91"/>
      <c r="N15" s="91"/>
    </row>
    <row r="16" spans="2:14" s="92" customFormat="1" ht="15" customHeight="1" x14ac:dyDescent="0.2">
      <c r="B16" s="152">
        <f t="shared" si="1"/>
        <v>8</v>
      </c>
      <c r="C16" s="176"/>
      <c r="D16" s="177"/>
      <c r="E16" s="177"/>
      <c r="F16" s="175">
        <f t="shared" si="0"/>
        <v>0</v>
      </c>
      <c r="G16" s="89"/>
      <c r="H16" s="90"/>
      <c r="I16" s="90"/>
      <c r="J16" s="90"/>
      <c r="K16" s="90"/>
      <c r="L16" s="90"/>
      <c r="M16" s="91"/>
      <c r="N16" s="91"/>
    </row>
    <row r="17" spans="2:14" s="92" customFormat="1" ht="15" customHeight="1" x14ac:dyDescent="0.2">
      <c r="B17" s="152">
        <f t="shared" si="1"/>
        <v>9</v>
      </c>
      <c r="C17" s="176"/>
      <c r="D17" s="177"/>
      <c r="E17" s="177"/>
      <c r="F17" s="175">
        <f t="shared" si="0"/>
        <v>0</v>
      </c>
      <c r="G17" s="89"/>
      <c r="H17" s="90"/>
      <c r="I17" s="90"/>
      <c r="J17" s="90"/>
      <c r="K17" s="90"/>
      <c r="L17" s="90"/>
      <c r="M17" s="91"/>
      <c r="N17" s="91"/>
    </row>
    <row r="18" spans="2:14" s="92" customFormat="1" ht="15" customHeight="1" x14ac:dyDescent="0.2">
      <c r="B18" s="152">
        <f t="shared" si="1"/>
        <v>10</v>
      </c>
      <c r="C18" s="176"/>
      <c r="D18" s="177"/>
      <c r="E18" s="177"/>
      <c r="F18" s="175">
        <f t="shared" si="0"/>
        <v>0</v>
      </c>
      <c r="G18" s="89"/>
      <c r="H18" s="90"/>
      <c r="I18" s="90"/>
      <c r="J18" s="90"/>
      <c r="K18" s="90"/>
      <c r="L18" s="90"/>
      <c r="M18" s="91"/>
      <c r="N18" s="91"/>
    </row>
    <row r="19" spans="2:14" s="92" customFormat="1" ht="15" customHeight="1" x14ac:dyDescent="0.2">
      <c r="B19" s="178"/>
      <c r="C19" s="179"/>
      <c r="D19" s="180"/>
      <c r="E19" s="180"/>
      <c r="F19" s="181"/>
      <c r="G19" s="89"/>
      <c r="H19" s="90"/>
      <c r="I19" s="90"/>
      <c r="J19" s="90"/>
      <c r="K19" s="90"/>
      <c r="L19" s="90"/>
      <c r="M19" s="91"/>
      <c r="N19" s="91"/>
    </row>
    <row r="20" spans="2:14" s="92" customFormat="1" ht="15.75" thickBot="1" x14ac:dyDescent="0.25">
      <c r="B20" s="236" t="s">
        <v>663</v>
      </c>
      <c r="C20" s="237"/>
      <c r="D20" s="237"/>
      <c r="E20" s="149">
        <f>SUM(E9:E19)</f>
        <v>0</v>
      </c>
      <c r="F20" s="150">
        <f>SUM(F9:F19)</f>
        <v>0</v>
      </c>
      <c r="G20" s="89"/>
      <c r="H20" s="90"/>
      <c r="I20" s="90"/>
      <c r="J20" s="90"/>
      <c r="K20" s="90"/>
      <c r="L20" s="90"/>
      <c r="M20" s="91"/>
      <c r="N20" s="91"/>
    </row>
    <row r="21" spans="2:14" s="92" customFormat="1" ht="18.600000000000001" customHeight="1" thickBot="1" x14ac:dyDescent="0.25">
      <c r="B21" s="238" t="s">
        <v>668</v>
      </c>
      <c r="C21" s="239"/>
      <c r="D21" s="239"/>
      <c r="E21" s="96" t="s">
        <v>667</v>
      </c>
      <c r="F21" s="151" t="str">
        <f>IFERROR(F20/E20,"-")</f>
        <v>-</v>
      </c>
      <c r="G21" s="89"/>
      <c r="H21" s="90"/>
      <c r="I21" s="90"/>
      <c r="J21" s="90"/>
      <c r="K21" s="90"/>
      <c r="L21" s="90"/>
      <c r="M21" s="91"/>
      <c r="N21" s="91"/>
    </row>
    <row r="22" spans="2:14" ht="15" customHeight="1" thickBot="1" x14ac:dyDescent="0.25">
      <c r="B22" s="35"/>
      <c r="C22" s="35"/>
      <c r="D22" s="76"/>
      <c r="E22" s="76"/>
      <c r="F22" s="76"/>
      <c r="G22" s="76"/>
    </row>
    <row r="23" spans="2:14" ht="15.75" thickBot="1" x14ac:dyDescent="0.25">
      <c r="B23" s="244" t="s">
        <v>664</v>
      </c>
      <c r="C23" s="244"/>
      <c r="D23" s="245" t="s">
        <v>683</v>
      </c>
      <c r="E23" s="245"/>
      <c r="F23" s="245"/>
    </row>
    <row r="24" spans="2:14" ht="59.25" x14ac:dyDescent="0.3">
      <c r="B24" s="242" t="s">
        <v>6</v>
      </c>
      <c r="C24" s="240" t="s">
        <v>659</v>
      </c>
      <c r="D24" s="185" t="s">
        <v>693</v>
      </c>
      <c r="E24" s="185" t="s">
        <v>694</v>
      </c>
      <c r="F24" s="97" t="s">
        <v>681</v>
      </c>
    </row>
    <row r="25" spans="2:14" ht="15.75" thickBot="1" x14ac:dyDescent="0.25">
      <c r="B25" s="243"/>
      <c r="C25" s="241"/>
      <c r="D25" s="87" t="s">
        <v>660</v>
      </c>
      <c r="E25" s="87" t="s">
        <v>661</v>
      </c>
      <c r="F25" s="95" t="s">
        <v>662</v>
      </c>
    </row>
    <row r="26" spans="2:14" x14ac:dyDescent="0.2">
      <c r="B26" s="152">
        <v>1</v>
      </c>
      <c r="C26" s="176"/>
      <c r="D26" s="177"/>
      <c r="E26" s="177"/>
      <c r="F26" s="175">
        <f>IFERROR(D26*E26,"-")</f>
        <v>0</v>
      </c>
    </row>
    <row r="27" spans="2:14" x14ac:dyDescent="0.2">
      <c r="B27" s="152">
        <f>B26+1</f>
        <v>2</v>
      </c>
      <c r="C27" s="176"/>
      <c r="D27" s="177"/>
      <c r="E27" s="177"/>
      <c r="F27" s="175">
        <f t="shared" ref="F27:F35" si="2">IFERROR(D27*E27,"-")</f>
        <v>0</v>
      </c>
    </row>
    <row r="28" spans="2:14" x14ac:dyDescent="0.2">
      <c r="B28" s="152">
        <f t="shared" ref="B28:B35" si="3">B27+1</f>
        <v>3</v>
      </c>
      <c r="C28" s="176"/>
      <c r="D28" s="177"/>
      <c r="E28" s="177"/>
      <c r="F28" s="175">
        <f t="shared" si="2"/>
        <v>0</v>
      </c>
    </row>
    <row r="29" spans="2:14" x14ac:dyDescent="0.2">
      <c r="B29" s="152">
        <f t="shared" si="3"/>
        <v>4</v>
      </c>
      <c r="C29" s="176"/>
      <c r="D29" s="177"/>
      <c r="E29" s="177"/>
      <c r="F29" s="175">
        <f t="shared" si="2"/>
        <v>0</v>
      </c>
    </row>
    <row r="30" spans="2:14" x14ac:dyDescent="0.2">
      <c r="B30" s="152">
        <f t="shared" si="3"/>
        <v>5</v>
      </c>
      <c r="C30" s="176"/>
      <c r="D30" s="177"/>
      <c r="E30" s="177"/>
      <c r="F30" s="175">
        <f t="shared" si="2"/>
        <v>0</v>
      </c>
    </row>
    <row r="31" spans="2:14" x14ac:dyDescent="0.2">
      <c r="B31" s="152">
        <f t="shared" si="3"/>
        <v>6</v>
      </c>
      <c r="C31" s="176"/>
      <c r="D31" s="177"/>
      <c r="E31" s="177"/>
      <c r="F31" s="175">
        <f t="shared" si="2"/>
        <v>0</v>
      </c>
    </row>
    <row r="32" spans="2:14" x14ac:dyDescent="0.2">
      <c r="B32" s="152">
        <f t="shared" si="3"/>
        <v>7</v>
      </c>
      <c r="C32" s="176"/>
      <c r="D32" s="177"/>
      <c r="E32" s="177"/>
      <c r="F32" s="175">
        <f t="shared" si="2"/>
        <v>0</v>
      </c>
    </row>
    <row r="33" spans="2:6" x14ac:dyDescent="0.2">
      <c r="B33" s="152">
        <f t="shared" si="3"/>
        <v>8</v>
      </c>
      <c r="C33" s="176"/>
      <c r="D33" s="177"/>
      <c r="E33" s="177"/>
      <c r="F33" s="175">
        <f t="shared" si="2"/>
        <v>0</v>
      </c>
    </row>
    <row r="34" spans="2:6" x14ac:dyDescent="0.2">
      <c r="B34" s="152">
        <f t="shared" si="3"/>
        <v>9</v>
      </c>
      <c r="C34" s="176"/>
      <c r="D34" s="177"/>
      <c r="E34" s="177"/>
      <c r="F34" s="175">
        <f t="shared" si="2"/>
        <v>0</v>
      </c>
    </row>
    <row r="35" spans="2:6" x14ac:dyDescent="0.2">
      <c r="B35" s="152">
        <f t="shared" si="3"/>
        <v>10</v>
      </c>
      <c r="C35" s="176"/>
      <c r="D35" s="177"/>
      <c r="E35" s="177"/>
      <c r="F35" s="175">
        <f t="shared" si="2"/>
        <v>0</v>
      </c>
    </row>
    <row r="36" spans="2:6" x14ac:dyDescent="0.2">
      <c r="B36" s="178"/>
      <c r="C36" s="179"/>
      <c r="D36" s="180"/>
      <c r="E36" s="180"/>
      <c r="F36" s="181"/>
    </row>
    <row r="37" spans="2:6" ht="15.75" thickBot="1" x14ac:dyDescent="0.25">
      <c r="B37" s="236" t="s">
        <v>663</v>
      </c>
      <c r="C37" s="237"/>
      <c r="D37" s="237"/>
      <c r="E37" s="149">
        <f>SUM(E26:E36)</f>
        <v>0</v>
      </c>
      <c r="F37" s="150">
        <f>SUM(F26:F36)</f>
        <v>0</v>
      </c>
    </row>
    <row r="38" spans="2:6" ht="15.75" thickBot="1" x14ac:dyDescent="0.25">
      <c r="B38" s="238" t="s">
        <v>668</v>
      </c>
      <c r="C38" s="239"/>
      <c r="D38" s="239"/>
      <c r="E38" s="96" t="s">
        <v>667</v>
      </c>
      <c r="F38" s="151" t="str">
        <f>IFERROR(F37/E37,"-")</f>
        <v>-</v>
      </c>
    </row>
    <row r="39" spans="2:6" ht="15.75" thickBot="1" x14ac:dyDescent="0.25"/>
    <row r="40" spans="2:6" ht="15.75" thickBot="1" x14ac:dyDescent="0.25">
      <c r="B40" s="244" t="s">
        <v>664</v>
      </c>
      <c r="C40" s="244"/>
      <c r="D40" s="245" t="s">
        <v>684</v>
      </c>
      <c r="E40" s="245"/>
      <c r="F40" s="245"/>
    </row>
    <row r="41" spans="2:6" ht="59.25" x14ac:dyDescent="0.3">
      <c r="B41" s="242" t="s">
        <v>6</v>
      </c>
      <c r="C41" s="240" t="s">
        <v>659</v>
      </c>
      <c r="D41" s="185" t="s">
        <v>693</v>
      </c>
      <c r="E41" s="185" t="s">
        <v>694</v>
      </c>
      <c r="F41" s="97" t="s">
        <v>681</v>
      </c>
    </row>
    <row r="42" spans="2:6" ht="15.75" thickBot="1" x14ac:dyDescent="0.25">
      <c r="B42" s="243"/>
      <c r="C42" s="241"/>
      <c r="D42" s="87" t="s">
        <v>660</v>
      </c>
      <c r="E42" s="87" t="s">
        <v>661</v>
      </c>
      <c r="F42" s="95" t="s">
        <v>662</v>
      </c>
    </row>
    <row r="43" spans="2:6" x14ac:dyDescent="0.2">
      <c r="B43" s="152">
        <v>1</v>
      </c>
      <c r="C43" s="176"/>
      <c r="D43" s="177"/>
      <c r="E43" s="177"/>
      <c r="F43" s="175">
        <f>IFERROR(D43*E43,"-")</f>
        <v>0</v>
      </c>
    </row>
    <row r="44" spans="2:6" x14ac:dyDescent="0.2">
      <c r="B44" s="152">
        <f>B43+1</f>
        <v>2</v>
      </c>
      <c r="C44" s="176"/>
      <c r="D44" s="177"/>
      <c r="E44" s="177"/>
      <c r="F44" s="175">
        <f t="shared" ref="F44:F52" si="4">IFERROR(D44*E44,"-")</f>
        <v>0</v>
      </c>
    </row>
    <row r="45" spans="2:6" x14ac:dyDescent="0.2">
      <c r="B45" s="152">
        <f t="shared" ref="B45:B52" si="5">B44+1</f>
        <v>3</v>
      </c>
      <c r="C45" s="176"/>
      <c r="D45" s="177"/>
      <c r="E45" s="177"/>
      <c r="F45" s="175">
        <f t="shared" si="4"/>
        <v>0</v>
      </c>
    </row>
    <row r="46" spans="2:6" x14ac:dyDescent="0.2">
      <c r="B46" s="152">
        <f t="shared" si="5"/>
        <v>4</v>
      </c>
      <c r="C46" s="176"/>
      <c r="D46" s="177"/>
      <c r="E46" s="177"/>
      <c r="F46" s="175">
        <f t="shared" si="4"/>
        <v>0</v>
      </c>
    </row>
    <row r="47" spans="2:6" x14ac:dyDescent="0.2">
      <c r="B47" s="152">
        <f t="shared" si="5"/>
        <v>5</v>
      </c>
      <c r="C47" s="176"/>
      <c r="D47" s="177"/>
      <c r="E47" s="177"/>
      <c r="F47" s="175">
        <f t="shared" si="4"/>
        <v>0</v>
      </c>
    </row>
    <row r="48" spans="2:6" x14ac:dyDescent="0.2">
      <c r="B48" s="152">
        <f t="shared" si="5"/>
        <v>6</v>
      </c>
      <c r="C48" s="176"/>
      <c r="D48" s="177"/>
      <c r="E48" s="177"/>
      <c r="F48" s="175">
        <f t="shared" si="4"/>
        <v>0</v>
      </c>
    </row>
    <row r="49" spans="2:6" x14ac:dyDescent="0.2">
      <c r="B49" s="152">
        <f t="shared" si="5"/>
        <v>7</v>
      </c>
      <c r="C49" s="176"/>
      <c r="D49" s="177"/>
      <c r="E49" s="177"/>
      <c r="F49" s="175">
        <f t="shared" si="4"/>
        <v>0</v>
      </c>
    </row>
    <row r="50" spans="2:6" x14ac:dyDescent="0.2">
      <c r="B50" s="152">
        <f t="shared" si="5"/>
        <v>8</v>
      </c>
      <c r="C50" s="176"/>
      <c r="D50" s="177"/>
      <c r="E50" s="177"/>
      <c r="F50" s="175">
        <f t="shared" si="4"/>
        <v>0</v>
      </c>
    </row>
    <row r="51" spans="2:6" x14ac:dyDescent="0.2">
      <c r="B51" s="152">
        <f t="shared" si="5"/>
        <v>9</v>
      </c>
      <c r="C51" s="176"/>
      <c r="D51" s="177"/>
      <c r="E51" s="177"/>
      <c r="F51" s="175">
        <f t="shared" si="4"/>
        <v>0</v>
      </c>
    </row>
    <row r="52" spans="2:6" x14ac:dyDescent="0.2">
      <c r="B52" s="152">
        <f t="shared" si="5"/>
        <v>10</v>
      </c>
      <c r="C52" s="176"/>
      <c r="D52" s="177"/>
      <c r="E52" s="177"/>
      <c r="F52" s="175">
        <f t="shared" si="4"/>
        <v>0</v>
      </c>
    </row>
    <row r="53" spans="2:6" x14ac:dyDescent="0.2">
      <c r="B53" s="178"/>
      <c r="C53" s="179"/>
      <c r="D53" s="180"/>
      <c r="E53" s="180"/>
      <c r="F53" s="181"/>
    </row>
    <row r="54" spans="2:6" ht="15.75" thickBot="1" x14ac:dyDescent="0.25">
      <c r="B54" s="236" t="s">
        <v>663</v>
      </c>
      <c r="C54" s="237"/>
      <c r="D54" s="237"/>
      <c r="E54" s="149">
        <f>SUM(E43:E53)</f>
        <v>0</v>
      </c>
      <c r="F54" s="150">
        <f>SUM(F43:F53)</f>
        <v>0</v>
      </c>
    </row>
    <row r="55" spans="2:6" ht="15.75" thickBot="1" x14ac:dyDescent="0.25">
      <c r="B55" s="238" t="s">
        <v>668</v>
      </c>
      <c r="C55" s="239"/>
      <c r="D55" s="239"/>
      <c r="E55" s="96" t="s">
        <v>667</v>
      </c>
      <c r="F55" s="151" t="str">
        <f>IFERROR(F54/E54,"-")</f>
        <v>-</v>
      </c>
    </row>
  </sheetData>
  <mergeCells count="21">
    <mergeCell ref="B20:D20"/>
    <mergeCell ref="B21:D21"/>
    <mergeCell ref="B4:F4"/>
    <mergeCell ref="D6:F6"/>
    <mergeCell ref="B6:C6"/>
    <mergeCell ref="B37:D37"/>
    <mergeCell ref="B54:D54"/>
    <mergeCell ref="B55:D55"/>
    <mergeCell ref="D2:F2"/>
    <mergeCell ref="B2:C2"/>
    <mergeCell ref="C7:C8"/>
    <mergeCell ref="B7:B8"/>
    <mergeCell ref="B23:C23"/>
    <mergeCell ref="D23:F23"/>
    <mergeCell ref="B24:B25"/>
    <mergeCell ref="C24:C25"/>
    <mergeCell ref="B38:D38"/>
    <mergeCell ref="B40:C40"/>
    <mergeCell ref="D40:F40"/>
    <mergeCell ref="B41:B42"/>
    <mergeCell ref="C41:C42"/>
  </mergeCells>
  <phoneticPr fontId="27" type="noConversion"/>
  <conditionalFormatting sqref="B9:F19">
    <cfRule type="expression" dxfId="2" priority="5">
      <formula>MOD(ROW(),2)=0</formula>
    </cfRule>
  </conditionalFormatting>
  <conditionalFormatting sqref="B26:F36">
    <cfRule type="expression" dxfId="1" priority="2">
      <formula>MOD(ROW(),2)=0</formula>
    </cfRule>
  </conditionalFormatting>
  <conditionalFormatting sqref="B43:F53">
    <cfRule type="expression" dxfId="0" priority="1">
      <formula>MOD(ROW(),2)=0</formula>
    </cfRule>
  </conditionalFormatting>
  <dataValidations count="1">
    <dataValidation type="list" allowBlank="1" showInputMessage="1" showErrorMessage="1" sqref="D6 D23 D40" xr:uid="{4C550A80-B765-48A7-9216-C8D4521C1908}">
      <formula1>"Τοίχοι και Φέρουσα Κατασκευή, Οριζόντια στοιχεία, Κουφώματα"</formula1>
    </dataValidation>
  </dataValidations>
  <printOptions horizontalCentered="1"/>
  <pageMargins left="0.25" right="0.25" top="0.75" bottom="0.75" header="0.3" footer="0.3"/>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4"/>
  <sheetViews>
    <sheetView zoomScale="85" workbookViewId="0">
      <selection activeCell="F9" sqref="F9"/>
    </sheetView>
  </sheetViews>
  <sheetFormatPr defaultRowHeight="14.25" x14ac:dyDescent="0.2"/>
  <cols>
    <col min="1" max="1" width="1.28515625" customWidth="1"/>
    <col min="2" max="2" width="12.7109375" style="8" customWidth="1"/>
    <col min="3" max="3" width="12.7109375" style="11" customWidth="1"/>
    <col min="4" max="6" width="12.7109375" style="8" customWidth="1"/>
    <col min="7" max="7" width="5.7109375" style="8" customWidth="1"/>
    <col min="8" max="12" width="12.7109375" style="8" customWidth="1"/>
    <col min="13" max="13" width="5.7109375" style="3" customWidth="1"/>
    <col min="18" max="18" width="21.85546875" customWidth="1"/>
    <col min="20" max="20" width="13.42578125" customWidth="1"/>
    <col min="21" max="21" width="10" customWidth="1"/>
  </cols>
  <sheetData>
    <row r="1" spans="2:21" ht="6" customHeight="1" thickBot="1" x14ac:dyDescent="0.25"/>
    <row r="2" spans="2:21" ht="15" customHeight="1" x14ac:dyDescent="0.2">
      <c r="B2" s="309" t="s">
        <v>20</v>
      </c>
      <c r="C2" s="310"/>
      <c r="D2" s="310"/>
      <c r="E2" s="311"/>
      <c r="H2" s="265" t="s">
        <v>23</v>
      </c>
      <c r="I2" s="266"/>
      <c r="J2" s="266"/>
      <c r="K2" s="266"/>
      <c r="L2" s="267"/>
      <c r="N2" s="248" t="s">
        <v>175</v>
      </c>
      <c r="O2" s="249"/>
      <c r="P2" s="249"/>
      <c r="Q2" s="249"/>
      <c r="R2" s="249"/>
      <c r="S2" s="249"/>
      <c r="T2" s="249"/>
      <c r="U2" s="250"/>
    </row>
    <row r="3" spans="2:21" ht="15" customHeight="1" thickBot="1" x14ac:dyDescent="0.25">
      <c r="B3" s="312"/>
      <c r="C3" s="313"/>
      <c r="D3" s="313"/>
      <c r="E3" s="314"/>
      <c r="H3" s="268"/>
      <c r="I3" s="269"/>
      <c r="J3" s="269"/>
      <c r="K3" s="269"/>
      <c r="L3" s="270"/>
      <c r="N3" s="251"/>
      <c r="O3" s="252"/>
      <c r="P3" s="252"/>
      <c r="Q3" s="252"/>
      <c r="R3" s="252"/>
      <c r="S3" s="252"/>
      <c r="T3" s="252"/>
      <c r="U3" s="253"/>
    </row>
    <row r="4" spans="2:21" ht="15" customHeight="1" x14ac:dyDescent="0.2">
      <c r="B4" s="312"/>
      <c r="C4" s="313"/>
      <c r="D4" s="313"/>
      <c r="E4" s="314"/>
      <c r="H4" s="268"/>
      <c r="I4" s="269"/>
      <c r="J4" s="269"/>
      <c r="K4" s="269"/>
      <c r="L4" s="270"/>
      <c r="N4" s="258" t="s">
        <v>26</v>
      </c>
      <c r="O4" s="249"/>
      <c r="P4" s="249"/>
      <c r="Q4" s="249"/>
      <c r="R4" s="250"/>
      <c r="S4" s="254" t="s">
        <v>27</v>
      </c>
      <c r="T4" s="256" t="s">
        <v>169</v>
      </c>
      <c r="U4" s="256" t="s">
        <v>170</v>
      </c>
    </row>
    <row r="5" spans="2:21" ht="15" customHeight="1" thickBot="1" x14ac:dyDescent="0.25">
      <c r="B5" s="312"/>
      <c r="C5" s="313"/>
      <c r="D5" s="313"/>
      <c r="E5" s="314"/>
      <c r="H5" s="271"/>
      <c r="I5" s="272"/>
      <c r="J5" s="272"/>
      <c r="K5" s="272"/>
      <c r="L5" s="273"/>
      <c r="N5" s="259"/>
      <c r="O5" s="260"/>
      <c r="P5" s="260"/>
      <c r="Q5" s="260"/>
      <c r="R5" s="261"/>
      <c r="S5" s="255"/>
      <c r="T5" s="257"/>
      <c r="U5" s="257"/>
    </row>
    <row r="6" spans="2:21" ht="15" customHeight="1" x14ac:dyDescent="0.2">
      <c r="B6" s="312"/>
      <c r="C6" s="313"/>
      <c r="D6" s="313"/>
      <c r="E6" s="314"/>
      <c r="H6" s="274" t="s">
        <v>12</v>
      </c>
      <c r="I6" s="275"/>
      <c r="J6" s="275"/>
      <c r="K6" s="276"/>
      <c r="L6" s="13" t="s">
        <v>19</v>
      </c>
      <c r="N6" s="259"/>
      <c r="O6" s="260"/>
      <c r="P6" s="260"/>
      <c r="Q6" s="260"/>
      <c r="R6" s="261"/>
      <c r="S6" s="255"/>
      <c r="T6" s="257"/>
      <c r="U6" s="257"/>
    </row>
    <row r="7" spans="2:21" ht="15" customHeight="1" thickBot="1" x14ac:dyDescent="0.25">
      <c r="B7" s="312"/>
      <c r="C7" s="313"/>
      <c r="D7" s="313"/>
      <c r="E7" s="314"/>
      <c r="H7" s="277" t="s">
        <v>13</v>
      </c>
      <c r="I7" s="278"/>
      <c r="J7" s="278"/>
      <c r="K7" s="278"/>
      <c r="L7" s="263">
        <v>0.06</v>
      </c>
      <c r="N7" s="259"/>
      <c r="O7" s="260"/>
      <c r="P7" s="260"/>
      <c r="Q7" s="260"/>
      <c r="R7" s="261"/>
      <c r="S7" s="255"/>
      <c r="T7" s="257"/>
      <c r="U7" s="257"/>
    </row>
    <row r="8" spans="2:21" ht="30" x14ac:dyDescent="0.3">
      <c r="B8" s="301" t="s">
        <v>2</v>
      </c>
      <c r="C8" s="302"/>
      <c r="D8" s="14" t="s">
        <v>17</v>
      </c>
      <c r="E8" s="15" t="s">
        <v>18</v>
      </c>
      <c r="H8" s="277"/>
      <c r="I8" s="278"/>
      <c r="J8" s="278"/>
      <c r="K8" s="278"/>
      <c r="L8" s="263"/>
      <c r="N8" s="259"/>
      <c r="O8" s="260"/>
      <c r="P8" s="260"/>
      <c r="Q8" s="260"/>
      <c r="R8" s="261"/>
      <c r="S8" s="82" t="s">
        <v>40</v>
      </c>
      <c r="T8" s="40" t="s">
        <v>153</v>
      </c>
      <c r="U8" s="42" t="s">
        <v>179</v>
      </c>
    </row>
    <row r="9" spans="2:21" ht="15" customHeight="1" thickBot="1" x14ac:dyDescent="0.25">
      <c r="B9" s="303" t="s">
        <v>3</v>
      </c>
      <c r="C9" s="304"/>
      <c r="D9" s="9">
        <v>0.13</v>
      </c>
      <c r="E9" s="79">
        <v>0.04</v>
      </c>
      <c r="H9" s="277" t="s">
        <v>14</v>
      </c>
      <c r="I9" s="278"/>
      <c r="J9" s="278"/>
      <c r="K9" s="278"/>
      <c r="L9" s="263">
        <v>0.2</v>
      </c>
      <c r="N9" s="251"/>
      <c r="O9" s="252"/>
      <c r="P9" s="252"/>
      <c r="Q9" s="252"/>
      <c r="R9" s="253"/>
      <c r="S9" s="41" t="s">
        <v>154</v>
      </c>
      <c r="T9" s="41" t="s">
        <v>155</v>
      </c>
      <c r="U9" s="41" t="s">
        <v>156</v>
      </c>
    </row>
    <row r="10" spans="2:21" ht="15" customHeight="1" x14ac:dyDescent="0.25">
      <c r="B10" s="305" t="s">
        <v>5</v>
      </c>
      <c r="C10" s="306"/>
      <c r="D10" s="9">
        <v>0.1</v>
      </c>
      <c r="E10" s="79">
        <v>0.04</v>
      </c>
      <c r="H10" s="277"/>
      <c r="I10" s="278"/>
      <c r="J10" s="278"/>
      <c r="K10" s="278"/>
      <c r="L10" s="263"/>
      <c r="N10" s="38" t="s">
        <v>41</v>
      </c>
      <c r="O10" s="39"/>
      <c r="P10" s="39"/>
      <c r="Q10" s="39"/>
      <c r="R10" s="39"/>
      <c r="S10" s="25">
        <v>2100</v>
      </c>
      <c r="T10" s="25">
        <v>0.7</v>
      </c>
      <c r="U10" s="26">
        <v>1000</v>
      </c>
    </row>
    <row r="11" spans="2:21" ht="15" customHeight="1" thickBot="1" x14ac:dyDescent="0.3">
      <c r="B11" s="307" t="s">
        <v>4</v>
      </c>
      <c r="C11" s="308"/>
      <c r="D11" s="10">
        <v>0.17</v>
      </c>
      <c r="E11" s="196">
        <v>0.04</v>
      </c>
      <c r="H11" s="279" t="s">
        <v>24</v>
      </c>
      <c r="I11" s="280"/>
      <c r="J11" s="280"/>
      <c r="K11" s="281"/>
      <c r="L11" s="288">
        <v>0.3</v>
      </c>
      <c r="N11" s="36" t="s">
        <v>47</v>
      </c>
      <c r="O11" s="17"/>
      <c r="P11" s="17"/>
      <c r="Q11" s="17"/>
      <c r="R11" s="17"/>
      <c r="S11" s="23">
        <v>1050</v>
      </c>
      <c r="T11" s="23">
        <v>0.17</v>
      </c>
      <c r="U11" s="29">
        <v>1000</v>
      </c>
    </row>
    <row r="12" spans="2:21" ht="15" customHeight="1" thickBot="1" x14ac:dyDescent="0.25">
      <c r="B12" s="315" t="s">
        <v>656</v>
      </c>
      <c r="C12" s="316"/>
      <c r="D12" s="316"/>
      <c r="E12" s="317"/>
      <c r="G12" s="12"/>
      <c r="H12" s="282"/>
      <c r="I12" s="283"/>
      <c r="J12" s="283"/>
      <c r="K12" s="284"/>
      <c r="L12" s="289"/>
      <c r="N12" s="30"/>
      <c r="O12" s="19" t="s">
        <v>42</v>
      </c>
      <c r="P12" s="19"/>
      <c r="Q12" s="19"/>
      <c r="R12" s="19"/>
      <c r="S12" s="23">
        <v>1100</v>
      </c>
      <c r="T12" s="23">
        <v>0.23</v>
      </c>
      <c r="U12" s="29">
        <v>1000</v>
      </c>
    </row>
    <row r="13" spans="2:21" ht="15" customHeight="1" thickBot="1" x14ac:dyDescent="0.3">
      <c r="F13" s="12"/>
      <c r="G13" s="12"/>
      <c r="H13" s="285"/>
      <c r="I13" s="286"/>
      <c r="J13" s="286"/>
      <c r="K13" s="287"/>
      <c r="L13" s="290"/>
      <c r="N13" s="36" t="s">
        <v>168</v>
      </c>
      <c r="O13" s="17"/>
      <c r="P13" s="17"/>
      <c r="Q13" s="17"/>
      <c r="R13" s="17"/>
      <c r="S13" s="17"/>
      <c r="T13" s="17"/>
      <c r="U13" s="27"/>
    </row>
    <row r="14" spans="2:21" ht="15" customHeight="1" x14ac:dyDescent="0.2">
      <c r="B14" s="248" t="s">
        <v>21</v>
      </c>
      <c r="C14" s="320"/>
      <c r="D14" s="320"/>
      <c r="E14" s="320"/>
      <c r="F14" s="321"/>
      <c r="G14" s="12"/>
      <c r="H14" s="277" t="s">
        <v>15</v>
      </c>
      <c r="I14" s="278"/>
      <c r="J14" s="278"/>
      <c r="K14" s="278"/>
      <c r="L14" s="263">
        <v>0.3</v>
      </c>
      <c r="N14" s="30"/>
      <c r="O14" s="19" t="s">
        <v>43</v>
      </c>
      <c r="P14" s="19"/>
      <c r="Q14" s="19"/>
      <c r="R14" s="19"/>
      <c r="S14" s="23">
        <v>1800</v>
      </c>
      <c r="T14" s="23">
        <v>1.1499999999999999</v>
      </c>
      <c r="U14" s="29">
        <v>1000</v>
      </c>
    </row>
    <row r="15" spans="2:21" ht="15" customHeight="1" thickBot="1" x14ac:dyDescent="0.25">
      <c r="B15" s="322"/>
      <c r="C15" s="323"/>
      <c r="D15" s="323"/>
      <c r="E15" s="323"/>
      <c r="F15" s="324"/>
      <c r="G15" s="12"/>
      <c r="H15" s="299"/>
      <c r="I15" s="300"/>
      <c r="J15" s="300"/>
      <c r="K15" s="300"/>
      <c r="L15" s="264"/>
      <c r="N15" s="28"/>
      <c r="O15" s="24" t="s">
        <v>178</v>
      </c>
      <c r="P15" s="18"/>
      <c r="Q15" s="18"/>
      <c r="R15" s="18"/>
      <c r="S15" s="23">
        <v>2000</v>
      </c>
      <c r="T15" s="23">
        <v>1.35</v>
      </c>
      <c r="U15" s="29">
        <v>1000</v>
      </c>
    </row>
    <row r="16" spans="2:21" ht="15" customHeight="1" thickBot="1" x14ac:dyDescent="0.25">
      <c r="B16" s="322"/>
      <c r="C16" s="323"/>
      <c r="D16" s="323"/>
      <c r="E16" s="323"/>
      <c r="F16" s="324"/>
      <c r="G16" s="12"/>
      <c r="N16" s="28"/>
      <c r="O16" s="24" t="s">
        <v>178</v>
      </c>
      <c r="P16" s="18"/>
      <c r="Q16" s="18"/>
      <c r="R16" s="18"/>
      <c r="S16" s="23">
        <v>2200</v>
      </c>
      <c r="T16" s="23">
        <v>1.65</v>
      </c>
      <c r="U16" s="29">
        <v>1000</v>
      </c>
    </row>
    <row r="17" spans="2:21" ht="15" customHeight="1" x14ac:dyDescent="0.2">
      <c r="B17" s="322"/>
      <c r="C17" s="323"/>
      <c r="D17" s="323"/>
      <c r="E17" s="323"/>
      <c r="F17" s="324"/>
      <c r="G17" s="12"/>
      <c r="H17" s="248" t="s">
        <v>22</v>
      </c>
      <c r="I17" s="320"/>
      <c r="J17" s="320"/>
      <c r="K17" s="320"/>
      <c r="L17" s="321"/>
      <c r="N17" s="30"/>
      <c r="O17" s="19" t="s">
        <v>44</v>
      </c>
      <c r="P17" s="19"/>
      <c r="Q17" s="19"/>
      <c r="R17" s="19"/>
      <c r="S17" s="23">
        <v>2400</v>
      </c>
      <c r="T17" s="23">
        <v>2</v>
      </c>
      <c r="U17" s="29">
        <v>1000</v>
      </c>
    </row>
    <row r="18" spans="2:21" ht="15" customHeight="1" x14ac:dyDescent="0.2">
      <c r="B18" s="322"/>
      <c r="C18" s="323"/>
      <c r="D18" s="323"/>
      <c r="E18" s="323"/>
      <c r="F18" s="324"/>
      <c r="G18" s="12"/>
      <c r="H18" s="322"/>
      <c r="I18" s="323"/>
      <c r="J18" s="323"/>
      <c r="K18" s="323"/>
      <c r="L18" s="324"/>
      <c r="N18" s="30"/>
      <c r="O18" s="19" t="s">
        <v>45</v>
      </c>
      <c r="P18" s="19"/>
      <c r="Q18" s="19"/>
      <c r="R18" s="19"/>
      <c r="S18" s="23">
        <v>2300</v>
      </c>
      <c r="T18" s="23">
        <v>2.2999999999999998</v>
      </c>
      <c r="U18" s="29">
        <v>1000</v>
      </c>
    </row>
    <row r="19" spans="2:21" ht="15" customHeight="1" thickBot="1" x14ac:dyDescent="0.25">
      <c r="B19" s="325"/>
      <c r="C19" s="326"/>
      <c r="D19" s="326"/>
      <c r="E19" s="326"/>
      <c r="F19" s="327"/>
      <c r="G19" s="12"/>
      <c r="H19" s="322"/>
      <c r="I19" s="323"/>
      <c r="J19" s="323"/>
      <c r="K19" s="323"/>
      <c r="L19" s="324"/>
      <c r="N19" s="30"/>
      <c r="O19" s="19" t="s">
        <v>46</v>
      </c>
      <c r="P19" s="19"/>
      <c r="Q19" s="19"/>
      <c r="R19" s="19"/>
      <c r="S19" s="23">
        <v>2400</v>
      </c>
      <c r="T19" s="23">
        <v>2.5</v>
      </c>
      <c r="U19" s="29">
        <v>1000</v>
      </c>
    </row>
    <row r="20" spans="2:21" ht="15" customHeight="1" x14ac:dyDescent="0.25">
      <c r="B20" s="248" t="s">
        <v>11</v>
      </c>
      <c r="C20" s="291"/>
      <c r="D20" s="294" t="s">
        <v>7</v>
      </c>
      <c r="E20" s="295"/>
      <c r="F20" s="296"/>
      <c r="H20" s="322"/>
      <c r="I20" s="323"/>
      <c r="J20" s="323"/>
      <c r="K20" s="323"/>
      <c r="L20" s="324"/>
      <c r="N20" s="36" t="s">
        <v>28</v>
      </c>
      <c r="O20" s="17"/>
      <c r="P20" s="17"/>
      <c r="Q20" s="17"/>
      <c r="R20" s="17"/>
      <c r="S20" s="17"/>
      <c r="T20" s="17"/>
      <c r="U20" s="27"/>
    </row>
    <row r="21" spans="2:21" ht="15" customHeight="1" x14ac:dyDescent="0.2">
      <c r="B21" s="292"/>
      <c r="C21" s="293"/>
      <c r="D21" s="80" t="s">
        <v>8</v>
      </c>
      <c r="E21" s="80" t="s">
        <v>9</v>
      </c>
      <c r="F21" s="81" t="s">
        <v>10</v>
      </c>
      <c r="H21" s="322"/>
      <c r="I21" s="323"/>
      <c r="J21" s="323"/>
      <c r="K21" s="323"/>
      <c r="L21" s="324"/>
      <c r="N21" s="30"/>
      <c r="O21" s="19" t="s">
        <v>34</v>
      </c>
      <c r="P21" s="19"/>
      <c r="Q21" s="19"/>
      <c r="R21" s="19"/>
      <c r="S21" s="23">
        <v>1200</v>
      </c>
      <c r="T21" s="23">
        <v>0.17</v>
      </c>
      <c r="U21" s="29">
        <v>1400</v>
      </c>
    </row>
    <row r="22" spans="2:21" ht="15" customHeight="1" thickBot="1" x14ac:dyDescent="0.25">
      <c r="B22" s="297">
        <v>0</v>
      </c>
      <c r="C22" s="298"/>
      <c r="D22" s="4">
        <v>0</v>
      </c>
      <c r="E22" s="4">
        <v>0</v>
      </c>
      <c r="F22" s="5">
        <v>0</v>
      </c>
      <c r="H22" s="325"/>
      <c r="I22" s="326"/>
      <c r="J22" s="326"/>
      <c r="K22" s="326"/>
      <c r="L22" s="327"/>
      <c r="N22" s="30"/>
      <c r="O22" s="19" t="s">
        <v>48</v>
      </c>
      <c r="P22" s="19"/>
      <c r="Q22" s="19"/>
      <c r="R22" s="19"/>
      <c r="S22" s="23">
        <v>1700</v>
      </c>
      <c r="T22" s="23">
        <v>0.25</v>
      </c>
      <c r="U22" s="29">
        <v>1400</v>
      </c>
    </row>
    <row r="23" spans="2:21" ht="15" customHeight="1" x14ac:dyDescent="0.2">
      <c r="B23" s="297">
        <v>5</v>
      </c>
      <c r="C23" s="298"/>
      <c r="D23" s="4">
        <v>0.11</v>
      </c>
      <c r="E23" s="4">
        <v>0.11</v>
      </c>
      <c r="F23" s="5">
        <v>0.11</v>
      </c>
      <c r="H23" s="248" t="s">
        <v>11</v>
      </c>
      <c r="I23" s="291"/>
      <c r="J23" s="294" t="s">
        <v>7</v>
      </c>
      <c r="K23" s="295"/>
      <c r="L23" s="296"/>
      <c r="N23" s="30"/>
      <c r="O23" s="19" t="s">
        <v>49</v>
      </c>
      <c r="P23" s="19"/>
      <c r="Q23" s="19"/>
      <c r="R23" s="19"/>
      <c r="S23" s="23">
        <v>270</v>
      </c>
      <c r="T23" s="23">
        <v>0.1</v>
      </c>
      <c r="U23" s="29">
        <v>1400</v>
      </c>
    </row>
    <row r="24" spans="2:21" ht="15" customHeight="1" x14ac:dyDescent="0.2">
      <c r="B24" s="297">
        <v>7</v>
      </c>
      <c r="C24" s="298"/>
      <c r="D24" s="4">
        <v>0.13</v>
      </c>
      <c r="E24" s="4">
        <v>0.13</v>
      </c>
      <c r="F24" s="5">
        <v>0.13</v>
      </c>
      <c r="H24" s="292"/>
      <c r="I24" s="293"/>
      <c r="J24" s="80" t="s">
        <v>8</v>
      </c>
      <c r="K24" s="80" t="s">
        <v>9</v>
      </c>
      <c r="L24" s="81" t="s">
        <v>10</v>
      </c>
      <c r="N24" s="30"/>
      <c r="O24" s="19" t="s">
        <v>50</v>
      </c>
      <c r="P24" s="19"/>
      <c r="Q24" s="19"/>
      <c r="R24" s="19"/>
      <c r="S24" s="23">
        <v>120</v>
      </c>
      <c r="T24" s="23">
        <v>0.05</v>
      </c>
      <c r="U24" s="29">
        <v>1300</v>
      </c>
    </row>
    <row r="25" spans="2:21" ht="15" customHeight="1" x14ac:dyDescent="0.2">
      <c r="B25" s="297">
        <v>10</v>
      </c>
      <c r="C25" s="298"/>
      <c r="D25" s="4">
        <v>0.15</v>
      </c>
      <c r="E25" s="4">
        <v>0.15</v>
      </c>
      <c r="F25" s="5">
        <v>0.15</v>
      </c>
      <c r="H25" s="297">
        <v>5</v>
      </c>
      <c r="I25" s="298"/>
      <c r="J25" s="4">
        <v>0.17</v>
      </c>
      <c r="K25" s="4">
        <v>0.17</v>
      </c>
      <c r="L25" s="5">
        <v>0.17</v>
      </c>
      <c r="N25" s="30"/>
      <c r="O25" s="19" t="s">
        <v>51</v>
      </c>
      <c r="P25" s="19"/>
      <c r="Q25" s="19"/>
      <c r="R25" s="19"/>
      <c r="S25" s="23">
        <v>200</v>
      </c>
      <c r="T25" s="23">
        <v>0.06</v>
      </c>
      <c r="U25" s="29">
        <v>1300</v>
      </c>
    </row>
    <row r="26" spans="2:21" ht="15" customHeight="1" x14ac:dyDescent="0.2">
      <c r="B26" s="297">
        <v>15</v>
      </c>
      <c r="C26" s="298"/>
      <c r="D26" s="4">
        <v>0.17</v>
      </c>
      <c r="E26" s="4">
        <v>0.16</v>
      </c>
      <c r="F26" s="5">
        <v>0.17</v>
      </c>
      <c r="H26" s="297">
        <v>10</v>
      </c>
      <c r="I26" s="298"/>
      <c r="J26" s="4">
        <v>0.28999999999999998</v>
      </c>
      <c r="K26" s="4">
        <v>0.28999999999999998</v>
      </c>
      <c r="L26" s="5">
        <v>0.28999999999999998</v>
      </c>
      <c r="N26" s="30"/>
      <c r="O26" s="19" t="s">
        <v>52</v>
      </c>
      <c r="P26" s="19"/>
      <c r="Q26" s="19"/>
      <c r="R26" s="19"/>
      <c r="S26" s="23" t="s">
        <v>56</v>
      </c>
      <c r="T26" s="23">
        <v>0.05</v>
      </c>
      <c r="U26" s="29">
        <v>1500</v>
      </c>
    </row>
    <row r="27" spans="2:21" ht="15" customHeight="1" x14ac:dyDescent="0.2">
      <c r="B27" s="297">
        <v>25</v>
      </c>
      <c r="C27" s="298"/>
      <c r="D27" s="4">
        <v>0.18</v>
      </c>
      <c r="E27" s="4">
        <v>0.16</v>
      </c>
      <c r="F27" s="5">
        <v>0.19</v>
      </c>
      <c r="H27" s="297">
        <v>20</v>
      </c>
      <c r="I27" s="298"/>
      <c r="J27" s="4">
        <v>0.37</v>
      </c>
      <c r="K27" s="4">
        <v>0.37</v>
      </c>
      <c r="L27" s="5">
        <v>0.43</v>
      </c>
      <c r="N27" s="30"/>
      <c r="O27" s="19" t="s">
        <v>53</v>
      </c>
      <c r="P27" s="19"/>
      <c r="Q27" s="19"/>
      <c r="R27" s="19"/>
      <c r="S27" s="23" t="s">
        <v>57</v>
      </c>
      <c r="T27" s="23">
        <v>6.5000000000000002E-2</v>
      </c>
      <c r="U27" s="29">
        <v>1500</v>
      </c>
    </row>
    <row r="28" spans="2:21" ht="15" customHeight="1" thickBot="1" x14ac:dyDescent="0.25">
      <c r="B28" s="297">
        <v>50</v>
      </c>
      <c r="C28" s="298"/>
      <c r="D28" s="4">
        <v>0.18</v>
      </c>
      <c r="E28" s="4">
        <v>0.16</v>
      </c>
      <c r="F28" s="5">
        <v>0.21</v>
      </c>
      <c r="H28" s="318" t="s">
        <v>16</v>
      </c>
      <c r="I28" s="319"/>
      <c r="J28" s="6">
        <v>0.34</v>
      </c>
      <c r="K28" s="6">
        <v>0.34</v>
      </c>
      <c r="L28" s="7">
        <v>0.61</v>
      </c>
      <c r="N28" s="30"/>
      <c r="O28" s="19" t="s">
        <v>54</v>
      </c>
      <c r="P28" s="19"/>
      <c r="Q28" s="19"/>
      <c r="R28" s="19"/>
      <c r="S28" s="23">
        <v>200</v>
      </c>
      <c r="T28" s="23">
        <v>0.06</v>
      </c>
      <c r="U28" s="29">
        <v>1300</v>
      </c>
    </row>
    <row r="29" spans="2:21" ht="15" customHeight="1" x14ac:dyDescent="0.2">
      <c r="B29" s="297">
        <v>100</v>
      </c>
      <c r="C29" s="298"/>
      <c r="D29" s="4">
        <v>0.18</v>
      </c>
      <c r="E29" s="4">
        <v>0.16</v>
      </c>
      <c r="F29" s="5">
        <v>0.22</v>
      </c>
      <c r="N29" s="30"/>
      <c r="O29" s="19" t="s">
        <v>55</v>
      </c>
      <c r="P29" s="19"/>
      <c r="Q29" s="19"/>
      <c r="R29" s="19"/>
      <c r="S29" s="23">
        <v>1200</v>
      </c>
      <c r="T29" s="23">
        <v>0.17</v>
      </c>
      <c r="U29" s="29">
        <v>1400</v>
      </c>
    </row>
    <row r="30" spans="2:21" ht="15" customHeight="1" thickBot="1" x14ac:dyDescent="0.3">
      <c r="B30" s="318">
        <v>300</v>
      </c>
      <c r="C30" s="319"/>
      <c r="D30" s="6">
        <v>0.18</v>
      </c>
      <c r="E30" s="6">
        <v>0.16</v>
      </c>
      <c r="F30" s="7">
        <v>0.23</v>
      </c>
      <c r="N30" s="36" t="s">
        <v>29</v>
      </c>
      <c r="O30" s="17"/>
      <c r="P30" s="17"/>
      <c r="Q30" s="17"/>
      <c r="R30" s="17"/>
      <c r="S30" s="17"/>
      <c r="T30" s="17"/>
      <c r="U30" s="27"/>
    </row>
    <row r="31" spans="2:21" ht="15" customHeight="1" x14ac:dyDescent="0.2">
      <c r="N31" s="30"/>
      <c r="O31" s="19" t="s">
        <v>59</v>
      </c>
      <c r="P31" s="19"/>
      <c r="Q31" s="19"/>
      <c r="R31" s="19"/>
      <c r="S31" s="23">
        <v>1.23</v>
      </c>
      <c r="T31" s="23">
        <v>2.5000000000000001E-2</v>
      </c>
      <c r="U31" s="29">
        <v>1008</v>
      </c>
    </row>
    <row r="32" spans="2:21" ht="15" customHeight="1" x14ac:dyDescent="0.2">
      <c r="N32" s="30"/>
      <c r="O32" s="19" t="s">
        <v>60</v>
      </c>
      <c r="P32" s="19"/>
      <c r="Q32" s="19"/>
      <c r="R32" s="19"/>
      <c r="S32" s="23">
        <v>1.95</v>
      </c>
      <c r="T32" s="23">
        <v>1.4E-2</v>
      </c>
      <c r="U32" s="29">
        <v>820</v>
      </c>
    </row>
    <row r="33" spans="1:21" ht="12" customHeight="1" x14ac:dyDescent="0.2">
      <c r="N33" s="30"/>
      <c r="O33" s="19" t="s">
        <v>61</v>
      </c>
      <c r="P33" s="19"/>
      <c r="Q33" s="19"/>
      <c r="R33" s="19"/>
      <c r="S33" s="23">
        <v>1.7</v>
      </c>
      <c r="T33" s="23">
        <v>1.7000000000000001E-2</v>
      </c>
      <c r="U33" s="29">
        <v>519</v>
      </c>
    </row>
    <row r="34" spans="1:21" ht="12.75" customHeight="1" x14ac:dyDescent="0.2">
      <c r="N34" s="30"/>
      <c r="O34" s="19" t="s">
        <v>62</v>
      </c>
      <c r="P34" s="19"/>
      <c r="Q34" s="19"/>
      <c r="R34" s="19"/>
      <c r="S34" s="23">
        <v>6.36</v>
      </c>
      <c r="T34" s="23">
        <v>1.2999999999999999E-2</v>
      </c>
      <c r="U34" s="29">
        <v>614</v>
      </c>
    </row>
    <row r="35" spans="1:21" ht="11.25" customHeight="1" x14ac:dyDescent="0.2">
      <c r="N35" s="30"/>
      <c r="O35" s="19" t="s">
        <v>63</v>
      </c>
      <c r="P35" s="19"/>
      <c r="Q35" s="19"/>
      <c r="R35" s="19"/>
      <c r="S35" s="23">
        <v>3.56</v>
      </c>
      <c r="T35" s="23">
        <v>8.9999999999999993E-3</v>
      </c>
      <c r="U35" s="29">
        <v>245</v>
      </c>
    </row>
    <row r="36" spans="1:21" ht="16.5" customHeight="1" x14ac:dyDescent="0.2">
      <c r="N36" s="30"/>
      <c r="O36" s="19" t="s">
        <v>58</v>
      </c>
      <c r="P36" s="19"/>
      <c r="Q36" s="19"/>
      <c r="R36" s="19"/>
      <c r="S36" s="23">
        <v>5.68</v>
      </c>
      <c r="T36" s="23">
        <v>5.4000000000000003E-3</v>
      </c>
      <c r="U36" s="29">
        <v>160</v>
      </c>
    </row>
    <row r="37" spans="1:21" ht="15" customHeight="1" x14ac:dyDescent="0.25">
      <c r="A37" s="35"/>
      <c r="N37" s="36" t="s">
        <v>30</v>
      </c>
      <c r="O37" s="17"/>
      <c r="P37" s="17"/>
      <c r="Q37" s="17"/>
      <c r="R37" s="17"/>
      <c r="S37" s="17"/>
      <c r="T37" s="17"/>
      <c r="U37" s="27"/>
    </row>
    <row r="38" spans="1:21" x14ac:dyDescent="0.2">
      <c r="N38" s="30"/>
      <c r="O38" s="19" t="s">
        <v>177</v>
      </c>
      <c r="P38" s="19"/>
      <c r="Q38" s="19"/>
      <c r="R38" s="19"/>
      <c r="S38" s="23">
        <v>2500</v>
      </c>
      <c r="T38" s="23">
        <v>1</v>
      </c>
      <c r="U38" s="29">
        <v>750</v>
      </c>
    </row>
    <row r="39" spans="1:21" ht="15" x14ac:dyDescent="0.2">
      <c r="A39" s="35"/>
      <c r="N39" s="30"/>
      <c r="O39" s="19" t="s">
        <v>64</v>
      </c>
      <c r="P39" s="19"/>
      <c r="Q39" s="19"/>
      <c r="R39" s="19"/>
      <c r="S39" s="23">
        <v>2200</v>
      </c>
      <c r="T39" s="23">
        <v>1.4</v>
      </c>
      <c r="U39" s="29">
        <v>750</v>
      </c>
    </row>
    <row r="40" spans="1:21" ht="15" x14ac:dyDescent="0.2">
      <c r="A40" s="35"/>
      <c r="N40" s="30"/>
      <c r="O40" s="19" t="s">
        <v>65</v>
      </c>
      <c r="P40" s="19"/>
      <c r="Q40" s="19"/>
      <c r="R40" s="19"/>
      <c r="S40" s="23">
        <v>2000</v>
      </c>
      <c r="T40" s="23">
        <v>1.2</v>
      </c>
      <c r="U40" s="29">
        <v>750</v>
      </c>
    </row>
    <row r="41" spans="1:21" ht="15" x14ac:dyDescent="0.25">
      <c r="N41" s="36" t="s">
        <v>31</v>
      </c>
      <c r="O41" s="17"/>
      <c r="P41" s="17"/>
      <c r="Q41" s="17"/>
      <c r="R41" s="17"/>
      <c r="S41" s="17"/>
      <c r="T41" s="17"/>
      <c r="U41" s="27"/>
    </row>
    <row r="42" spans="1:21" ht="15" x14ac:dyDescent="0.25">
      <c r="N42" s="30"/>
      <c r="O42" s="19" t="s">
        <v>157</v>
      </c>
      <c r="P42" s="19"/>
      <c r="Q42" s="19"/>
      <c r="R42" s="19"/>
      <c r="S42" s="23">
        <v>920</v>
      </c>
      <c r="T42" s="23">
        <v>2.2999999999999998</v>
      </c>
      <c r="U42" s="29">
        <v>2000</v>
      </c>
    </row>
    <row r="43" spans="1:21" ht="15" x14ac:dyDescent="0.25">
      <c r="N43" s="30"/>
      <c r="O43" s="16" t="s">
        <v>158</v>
      </c>
      <c r="P43" s="16"/>
      <c r="Q43" s="16"/>
      <c r="R43" s="16"/>
      <c r="S43" s="23">
        <v>900</v>
      </c>
      <c r="T43" s="23">
        <v>2.2000000000000002</v>
      </c>
      <c r="U43" s="29">
        <v>2000</v>
      </c>
    </row>
    <row r="44" spans="1:21" x14ac:dyDescent="0.2">
      <c r="N44" s="30"/>
      <c r="O44" s="16" t="s">
        <v>66</v>
      </c>
      <c r="P44" s="16"/>
      <c r="Q44" s="16"/>
      <c r="R44" s="16"/>
      <c r="S44" s="23">
        <v>100</v>
      </c>
      <c r="T44" s="23">
        <v>0.05</v>
      </c>
      <c r="U44" s="29">
        <v>2000</v>
      </c>
    </row>
    <row r="45" spans="1:21" x14ac:dyDescent="0.2">
      <c r="N45" s="30"/>
      <c r="O45" s="16" t="s">
        <v>67</v>
      </c>
      <c r="P45" s="16"/>
      <c r="Q45" s="16"/>
      <c r="R45" s="16"/>
      <c r="S45" s="23">
        <v>200</v>
      </c>
      <c r="T45" s="23">
        <v>0.12</v>
      </c>
      <c r="U45" s="29">
        <v>2000</v>
      </c>
    </row>
    <row r="46" spans="1:21" x14ac:dyDescent="0.2">
      <c r="N46" s="30"/>
      <c r="O46" s="16" t="s">
        <v>68</v>
      </c>
      <c r="P46" s="16"/>
      <c r="Q46" s="16"/>
      <c r="R46" s="16"/>
      <c r="S46" s="23">
        <v>300</v>
      </c>
      <c r="T46" s="23">
        <v>0.23</v>
      </c>
      <c r="U46" s="29">
        <v>2000</v>
      </c>
    </row>
    <row r="47" spans="1:21" x14ac:dyDescent="0.2">
      <c r="N47" s="30"/>
      <c r="O47" s="16" t="s">
        <v>69</v>
      </c>
      <c r="P47" s="16"/>
      <c r="Q47" s="16"/>
      <c r="R47" s="16"/>
      <c r="S47" s="23">
        <v>500</v>
      </c>
      <c r="T47" s="23">
        <v>0.6</v>
      </c>
      <c r="U47" s="29">
        <v>2000</v>
      </c>
    </row>
    <row r="48" spans="1:21" ht="15" x14ac:dyDescent="0.25">
      <c r="N48" s="30"/>
      <c r="O48" s="16" t="s">
        <v>159</v>
      </c>
      <c r="P48" s="16"/>
      <c r="Q48" s="16"/>
      <c r="R48" s="16"/>
      <c r="S48" s="23">
        <v>1000</v>
      </c>
      <c r="T48" s="23">
        <v>0.6</v>
      </c>
      <c r="U48" s="29">
        <v>4190</v>
      </c>
    </row>
    <row r="49" spans="14:21" ht="15" x14ac:dyDescent="0.25">
      <c r="N49" s="30"/>
      <c r="O49" s="16" t="s">
        <v>160</v>
      </c>
      <c r="P49" s="16"/>
      <c r="Q49" s="16"/>
      <c r="R49" s="16"/>
      <c r="S49" s="23">
        <v>990</v>
      </c>
      <c r="T49" s="23">
        <v>0.63</v>
      </c>
      <c r="U49" s="29">
        <v>4190</v>
      </c>
    </row>
    <row r="50" spans="14:21" ht="15" x14ac:dyDescent="0.25">
      <c r="N50" s="30"/>
      <c r="O50" s="16" t="s">
        <v>161</v>
      </c>
      <c r="P50" s="16"/>
      <c r="Q50" s="16"/>
      <c r="R50" s="16"/>
      <c r="S50" s="23">
        <v>970</v>
      </c>
      <c r="T50" s="23">
        <v>0.67</v>
      </c>
      <c r="U50" s="29">
        <v>4190</v>
      </c>
    </row>
    <row r="51" spans="14:21" ht="15" x14ac:dyDescent="0.25">
      <c r="N51" s="36" t="s">
        <v>32</v>
      </c>
      <c r="O51" s="17"/>
      <c r="P51" s="17"/>
      <c r="Q51" s="17"/>
      <c r="R51" s="17"/>
      <c r="S51" s="17"/>
      <c r="T51" s="17"/>
      <c r="U51" s="27"/>
    </row>
    <row r="52" spans="14:21" x14ac:dyDescent="0.2">
      <c r="N52" s="30"/>
      <c r="O52" s="16" t="s">
        <v>70</v>
      </c>
      <c r="P52" s="16"/>
      <c r="Q52" s="16"/>
      <c r="R52" s="16"/>
      <c r="S52" s="23">
        <v>2800</v>
      </c>
      <c r="T52" s="23">
        <v>160</v>
      </c>
      <c r="U52" s="29">
        <v>880</v>
      </c>
    </row>
    <row r="53" spans="14:21" x14ac:dyDescent="0.2">
      <c r="N53" s="30"/>
      <c r="O53" s="16" t="s">
        <v>71</v>
      </c>
      <c r="P53" s="16"/>
      <c r="Q53" s="16"/>
      <c r="R53" s="16"/>
      <c r="S53" s="23">
        <v>8700</v>
      </c>
      <c r="T53" s="23">
        <v>65</v>
      </c>
      <c r="U53" s="29">
        <v>380</v>
      </c>
    </row>
    <row r="54" spans="14:21" x14ac:dyDescent="0.2">
      <c r="N54" s="30"/>
      <c r="O54" s="16" t="s">
        <v>72</v>
      </c>
      <c r="P54" s="16"/>
      <c r="Q54" s="16"/>
      <c r="R54" s="16"/>
      <c r="S54" s="23">
        <v>8400</v>
      </c>
      <c r="T54" s="23">
        <v>120</v>
      </c>
      <c r="U54" s="29">
        <v>380</v>
      </c>
    </row>
    <row r="55" spans="14:21" x14ac:dyDescent="0.2">
      <c r="N55" s="30"/>
      <c r="O55" s="16" t="s">
        <v>73</v>
      </c>
      <c r="P55" s="16"/>
      <c r="Q55" s="16"/>
      <c r="R55" s="16"/>
      <c r="S55" s="23">
        <v>8900</v>
      </c>
      <c r="T55" s="23">
        <v>380</v>
      </c>
      <c r="U55" s="29">
        <v>380</v>
      </c>
    </row>
    <row r="56" spans="14:21" x14ac:dyDescent="0.2">
      <c r="N56" s="30"/>
      <c r="O56" s="16" t="s">
        <v>74</v>
      </c>
      <c r="P56" s="16"/>
      <c r="Q56" s="16"/>
      <c r="R56" s="16"/>
      <c r="S56" s="23">
        <v>7500</v>
      </c>
      <c r="T56" s="23">
        <v>50</v>
      </c>
      <c r="U56" s="29">
        <v>450</v>
      </c>
    </row>
    <row r="57" spans="14:21" x14ac:dyDescent="0.2">
      <c r="N57" s="30"/>
      <c r="O57" s="16" t="s">
        <v>75</v>
      </c>
      <c r="P57" s="16"/>
      <c r="Q57" s="16"/>
      <c r="R57" s="16"/>
      <c r="S57" s="23">
        <v>11300</v>
      </c>
      <c r="T57" s="23">
        <v>35</v>
      </c>
      <c r="U57" s="29">
        <v>130</v>
      </c>
    </row>
    <row r="58" spans="14:21" x14ac:dyDescent="0.2">
      <c r="N58" s="30"/>
      <c r="O58" s="16" t="s">
        <v>76</v>
      </c>
      <c r="P58" s="16"/>
      <c r="Q58" s="16"/>
      <c r="R58" s="16"/>
      <c r="S58" s="23">
        <v>7800</v>
      </c>
      <c r="T58" s="23">
        <v>50</v>
      </c>
      <c r="U58" s="29">
        <v>450</v>
      </c>
    </row>
    <row r="59" spans="14:21" x14ac:dyDescent="0.2">
      <c r="N59" s="30"/>
      <c r="O59" s="16" t="s">
        <v>77</v>
      </c>
      <c r="P59" s="16"/>
      <c r="Q59" s="16"/>
      <c r="R59" s="16"/>
      <c r="S59" s="23">
        <v>7900</v>
      </c>
      <c r="T59" s="23">
        <v>17</v>
      </c>
      <c r="U59" s="29">
        <v>460</v>
      </c>
    </row>
    <row r="60" spans="14:21" x14ac:dyDescent="0.2">
      <c r="N60" s="30"/>
      <c r="O60" s="16" t="s">
        <v>78</v>
      </c>
      <c r="P60" s="16"/>
      <c r="Q60" s="16"/>
      <c r="R60" s="16"/>
      <c r="S60" s="23">
        <v>7200</v>
      </c>
      <c r="T60" s="23">
        <v>110</v>
      </c>
      <c r="U60" s="29">
        <v>380</v>
      </c>
    </row>
    <row r="61" spans="14:21" ht="15" x14ac:dyDescent="0.25">
      <c r="N61" s="36" t="s">
        <v>33</v>
      </c>
      <c r="O61" s="17"/>
      <c r="P61" s="17"/>
      <c r="Q61" s="17"/>
      <c r="R61" s="17"/>
      <c r="S61" s="17"/>
      <c r="T61" s="17"/>
      <c r="U61" s="27"/>
    </row>
    <row r="62" spans="14:21" x14ac:dyDescent="0.2">
      <c r="N62" s="30"/>
      <c r="O62" s="16" t="s">
        <v>79</v>
      </c>
      <c r="P62" s="16"/>
      <c r="Q62" s="16"/>
      <c r="R62" s="16"/>
      <c r="S62" s="23">
        <v>1050</v>
      </c>
      <c r="T62" s="23">
        <v>0.2</v>
      </c>
      <c r="U62" s="29">
        <v>1500</v>
      </c>
    </row>
    <row r="63" spans="14:21" x14ac:dyDescent="0.2">
      <c r="N63" s="30"/>
      <c r="O63" s="16" t="s">
        <v>80</v>
      </c>
      <c r="P63" s="16"/>
      <c r="Q63" s="16"/>
      <c r="R63" s="16"/>
      <c r="S63" s="23">
        <v>1200</v>
      </c>
      <c r="T63" s="23">
        <v>0.2</v>
      </c>
      <c r="U63" s="29">
        <v>1200</v>
      </c>
    </row>
    <row r="64" spans="14:21" x14ac:dyDescent="0.2">
      <c r="N64" s="30"/>
      <c r="O64" s="16" t="s">
        <v>81</v>
      </c>
      <c r="P64" s="16"/>
      <c r="Q64" s="16"/>
      <c r="R64" s="16"/>
      <c r="S64" s="23">
        <v>2200</v>
      </c>
      <c r="T64" s="23">
        <v>0.25</v>
      </c>
      <c r="U64" s="29">
        <v>1000</v>
      </c>
    </row>
    <row r="65" spans="14:21" x14ac:dyDescent="0.2">
      <c r="N65" s="30"/>
      <c r="O65" s="16" t="s">
        <v>82</v>
      </c>
      <c r="P65" s="16"/>
      <c r="Q65" s="16"/>
      <c r="R65" s="16"/>
      <c r="S65" s="23">
        <v>1390</v>
      </c>
      <c r="T65" s="23">
        <v>0.17</v>
      </c>
      <c r="U65" s="29">
        <v>900</v>
      </c>
    </row>
    <row r="66" spans="14:21" x14ac:dyDescent="0.2">
      <c r="N66" s="30"/>
      <c r="O66" s="16" t="s">
        <v>83</v>
      </c>
      <c r="P66" s="16"/>
      <c r="Q66" s="16"/>
      <c r="R66" s="16"/>
      <c r="S66" s="23">
        <v>1180</v>
      </c>
      <c r="T66" s="23">
        <v>0.18</v>
      </c>
      <c r="U66" s="29">
        <v>1500</v>
      </c>
    </row>
    <row r="67" spans="14:21" x14ac:dyDescent="0.2">
      <c r="N67" s="30"/>
      <c r="O67" s="16" t="s">
        <v>84</v>
      </c>
      <c r="P67" s="16"/>
      <c r="Q67" s="16"/>
      <c r="R67" s="16"/>
      <c r="S67" s="23">
        <v>1410</v>
      </c>
      <c r="T67" s="23">
        <v>0.3</v>
      </c>
      <c r="U67" s="29">
        <v>1400</v>
      </c>
    </row>
    <row r="68" spans="14:21" x14ac:dyDescent="0.2">
      <c r="N68" s="30"/>
      <c r="O68" s="16" t="s">
        <v>85</v>
      </c>
      <c r="P68" s="16"/>
      <c r="Q68" s="16"/>
      <c r="R68" s="16"/>
      <c r="S68" s="23">
        <v>1150</v>
      </c>
      <c r="T68" s="23">
        <v>0.25</v>
      </c>
      <c r="U68" s="29">
        <v>1600</v>
      </c>
    </row>
    <row r="69" spans="14:21" x14ac:dyDescent="0.2">
      <c r="N69" s="30"/>
      <c r="O69" s="16" t="s">
        <v>86</v>
      </c>
      <c r="P69" s="16"/>
      <c r="Q69" s="16"/>
      <c r="R69" s="16"/>
      <c r="S69" s="23">
        <v>1450</v>
      </c>
      <c r="T69" s="23">
        <v>0.3</v>
      </c>
      <c r="U69" s="29">
        <v>1600</v>
      </c>
    </row>
    <row r="70" spans="14:21" x14ac:dyDescent="0.2">
      <c r="N70" s="30"/>
      <c r="O70" s="16" t="s">
        <v>87</v>
      </c>
      <c r="P70" s="16"/>
      <c r="Q70" s="16"/>
      <c r="R70" s="16"/>
      <c r="S70" s="23">
        <v>980</v>
      </c>
      <c r="T70" s="23">
        <v>0.5</v>
      </c>
      <c r="U70" s="29">
        <v>1800</v>
      </c>
    </row>
    <row r="71" spans="14:21" x14ac:dyDescent="0.2">
      <c r="N71" s="30"/>
      <c r="O71" s="16" t="s">
        <v>88</v>
      </c>
      <c r="P71" s="16"/>
      <c r="Q71" s="16"/>
      <c r="R71" s="16"/>
      <c r="S71" s="23">
        <v>920</v>
      </c>
      <c r="T71" s="23">
        <v>0.33</v>
      </c>
      <c r="U71" s="29">
        <v>2200</v>
      </c>
    </row>
    <row r="72" spans="14:21" x14ac:dyDescent="0.2">
      <c r="N72" s="30"/>
      <c r="O72" s="16" t="s">
        <v>89</v>
      </c>
      <c r="P72" s="16"/>
      <c r="Q72" s="16"/>
      <c r="R72" s="16"/>
      <c r="S72" s="23">
        <v>1050</v>
      </c>
      <c r="T72" s="23">
        <v>0.16</v>
      </c>
      <c r="U72" s="29">
        <v>1300</v>
      </c>
    </row>
    <row r="73" spans="14:21" x14ac:dyDescent="0.2">
      <c r="N73" s="30"/>
      <c r="O73" s="16" t="s">
        <v>90</v>
      </c>
      <c r="P73" s="16"/>
      <c r="Q73" s="16"/>
      <c r="R73" s="16"/>
      <c r="S73" s="23">
        <v>910</v>
      </c>
      <c r="T73" s="23">
        <v>0.22</v>
      </c>
      <c r="U73" s="29">
        <v>1800</v>
      </c>
    </row>
    <row r="74" spans="14:21" x14ac:dyDescent="0.2">
      <c r="N74" s="30"/>
      <c r="O74" s="16" t="s">
        <v>91</v>
      </c>
      <c r="P74" s="16"/>
      <c r="Q74" s="16"/>
      <c r="R74" s="16"/>
      <c r="S74" s="23">
        <v>1200</v>
      </c>
      <c r="T74" s="23">
        <v>0.25</v>
      </c>
      <c r="U74" s="29">
        <v>1800</v>
      </c>
    </row>
    <row r="75" spans="14:21" x14ac:dyDescent="0.2">
      <c r="N75" s="30"/>
      <c r="O75" s="16" t="s">
        <v>92</v>
      </c>
      <c r="P75" s="16"/>
      <c r="Q75" s="16"/>
      <c r="R75" s="16"/>
      <c r="S75" s="23">
        <v>1200</v>
      </c>
      <c r="T75" s="23">
        <v>0.25</v>
      </c>
      <c r="U75" s="29">
        <v>1800</v>
      </c>
    </row>
    <row r="76" spans="14:21" x14ac:dyDescent="0.2">
      <c r="N76" s="30"/>
      <c r="O76" s="16" t="s">
        <v>93</v>
      </c>
      <c r="P76" s="16"/>
      <c r="Q76" s="16"/>
      <c r="R76" s="16"/>
      <c r="S76" s="23">
        <v>1200</v>
      </c>
      <c r="T76" s="23">
        <v>0.2</v>
      </c>
      <c r="U76" s="29">
        <v>1400</v>
      </c>
    </row>
    <row r="77" spans="14:21" x14ac:dyDescent="0.2">
      <c r="N77" s="30"/>
      <c r="O77" s="16" t="s">
        <v>94</v>
      </c>
      <c r="P77" s="16"/>
      <c r="Q77" s="16"/>
      <c r="R77" s="16"/>
      <c r="S77" s="23">
        <v>1300</v>
      </c>
      <c r="T77" s="23">
        <v>0.3</v>
      </c>
      <c r="U77" s="29">
        <v>1700</v>
      </c>
    </row>
    <row r="78" spans="14:21" x14ac:dyDescent="0.2">
      <c r="N78" s="30"/>
      <c r="O78" s="16" t="s">
        <v>95</v>
      </c>
      <c r="P78" s="16"/>
      <c r="Q78" s="16"/>
      <c r="R78" s="16"/>
      <c r="S78" s="23">
        <v>1400</v>
      </c>
      <c r="T78" s="23">
        <v>0.19</v>
      </c>
      <c r="U78" s="29">
        <v>1200</v>
      </c>
    </row>
    <row r="79" spans="14:21" ht="15" x14ac:dyDescent="0.25">
      <c r="N79" s="36" t="s">
        <v>34</v>
      </c>
      <c r="O79" s="17"/>
      <c r="P79" s="17"/>
      <c r="Q79" s="17"/>
      <c r="R79" s="17"/>
      <c r="S79" s="17"/>
      <c r="T79" s="17"/>
      <c r="U79" s="27"/>
    </row>
    <row r="80" spans="14:21" x14ac:dyDescent="0.2">
      <c r="N80" s="30"/>
      <c r="O80" s="16" t="s">
        <v>96</v>
      </c>
      <c r="P80" s="16"/>
      <c r="Q80" s="16"/>
      <c r="R80" s="16"/>
      <c r="S80" s="23">
        <v>910</v>
      </c>
      <c r="T80" s="23">
        <v>0.13</v>
      </c>
      <c r="U80" s="29">
        <v>1100</v>
      </c>
    </row>
    <row r="81" spans="14:21" x14ac:dyDescent="0.2">
      <c r="N81" s="30"/>
      <c r="O81" s="16" t="s">
        <v>97</v>
      </c>
      <c r="P81" s="16"/>
      <c r="Q81" s="16"/>
      <c r="R81" s="16"/>
      <c r="S81" s="23">
        <v>1240</v>
      </c>
      <c r="T81" s="23">
        <v>0.23</v>
      </c>
      <c r="U81" s="29">
        <v>2140</v>
      </c>
    </row>
    <row r="82" spans="14:21" x14ac:dyDescent="0.2">
      <c r="N82" s="30"/>
      <c r="O82" s="16" t="s">
        <v>98</v>
      </c>
      <c r="P82" s="16"/>
      <c r="Q82" s="16"/>
      <c r="R82" s="16"/>
      <c r="S82" s="23">
        <v>1200</v>
      </c>
      <c r="T82" s="23">
        <v>0.24</v>
      </c>
      <c r="U82" s="29">
        <v>1400</v>
      </c>
    </row>
    <row r="83" spans="14:21" x14ac:dyDescent="0.2">
      <c r="N83" s="30"/>
      <c r="O83" s="16" t="s">
        <v>99</v>
      </c>
      <c r="P83" s="16"/>
      <c r="Q83" s="16"/>
      <c r="R83" s="16"/>
      <c r="S83" s="23" t="s">
        <v>105</v>
      </c>
      <c r="T83" s="23">
        <v>0.06</v>
      </c>
      <c r="U83" s="29">
        <v>1500</v>
      </c>
    </row>
    <row r="84" spans="14:21" x14ac:dyDescent="0.2">
      <c r="N84" s="30"/>
      <c r="O84" s="16" t="s">
        <v>100</v>
      </c>
      <c r="P84" s="16"/>
      <c r="Q84" s="16"/>
      <c r="R84" s="16"/>
      <c r="S84" s="23">
        <v>1200</v>
      </c>
      <c r="T84" s="23">
        <v>0.17</v>
      </c>
      <c r="U84" s="29">
        <v>1400</v>
      </c>
    </row>
    <row r="85" spans="14:21" x14ac:dyDescent="0.2">
      <c r="N85" s="30"/>
      <c r="O85" s="16" t="s">
        <v>101</v>
      </c>
      <c r="P85" s="16"/>
      <c r="Q85" s="16"/>
      <c r="R85" s="16"/>
      <c r="S85" s="23">
        <v>1150</v>
      </c>
      <c r="T85" s="23">
        <v>0.25</v>
      </c>
      <c r="U85" s="29">
        <v>1000</v>
      </c>
    </row>
    <row r="86" spans="14:21" x14ac:dyDescent="0.2">
      <c r="N86" s="30"/>
      <c r="O86" s="16" t="s">
        <v>102</v>
      </c>
      <c r="P86" s="16"/>
      <c r="Q86" s="16"/>
      <c r="R86" s="16"/>
      <c r="S86" s="23">
        <v>930</v>
      </c>
      <c r="T86" s="23">
        <v>0.2</v>
      </c>
      <c r="U86" s="29">
        <v>1100</v>
      </c>
    </row>
    <row r="87" spans="14:21" x14ac:dyDescent="0.2">
      <c r="N87" s="30"/>
      <c r="O87" s="16" t="s">
        <v>103</v>
      </c>
      <c r="P87" s="16"/>
      <c r="Q87" s="16"/>
      <c r="R87" s="16"/>
      <c r="S87" s="23">
        <v>1700</v>
      </c>
      <c r="T87" s="23">
        <v>0.4</v>
      </c>
      <c r="U87" s="29">
        <v>1000</v>
      </c>
    </row>
    <row r="88" spans="14:21" x14ac:dyDescent="0.2">
      <c r="N88" s="30"/>
      <c r="O88" s="16" t="s">
        <v>104</v>
      </c>
      <c r="P88" s="16"/>
      <c r="Q88" s="16"/>
      <c r="R88" s="16"/>
      <c r="S88" s="23">
        <v>980</v>
      </c>
      <c r="T88" s="23">
        <v>0.25</v>
      </c>
      <c r="U88" s="29">
        <v>1000</v>
      </c>
    </row>
    <row r="89" spans="14:21" ht="15" x14ac:dyDescent="0.25">
      <c r="N89" s="36" t="s">
        <v>106</v>
      </c>
      <c r="O89" s="17"/>
      <c r="P89" s="17"/>
      <c r="Q89" s="17"/>
      <c r="R89" s="17"/>
      <c r="S89" s="17"/>
      <c r="T89" s="17"/>
      <c r="U89" s="27"/>
    </row>
    <row r="90" spans="14:21" x14ac:dyDescent="0.2">
      <c r="N90" s="30"/>
      <c r="O90" s="16" t="s">
        <v>107</v>
      </c>
      <c r="P90" s="16"/>
      <c r="Q90" s="16"/>
      <c r="R90" s="16"/>
      <c r="S90" s="23">
        <v>720</v>
      </c>
      <c r="T90" s="23">
        <v>0.13</v>
      </c>
      <c r="U90" s="29">
        <v>1000</v>
      </c>
    </row>
    <row r="91" spans="14:21" x14ac:dyDescent="0.2">
      <c r="N91" s="30"/>
      <c r="O91" s="16" t="s">
        <v>108</v>
      </c>
      <c r="P91" s="16"/>
      <c r="Q91" s="16"/>
      <c r="R91" s="16"/>
      <c r="S91" s="23">
        <v>1200</v>
      </c>
      <c r="T91" s="23">
        <v>0.35</v>
      </c>
      <c r="U91" s="29">
        <v>1000</v>
      </c>
    </row>
    <row r="92" spans="14:21" x14ac:dyDescent="0.2">
      <c r="N92" s="30"/>
      <c r="O92" s="16" t="s">
        <v>109</v>
      </c>
      <c r="P92" s="16"/>
      <c r="Q92" s="16"/>
      <c r="R92" s="16"/>
      <c r="S92" s="23">
        <v>1450</v>
      </c>
      <c r="T92" s="23">
        <v>0.5</v>
      </c>
      <c r="U92" s="29">
        <v>1000</v>
      </c>
    </row>
    <row r="93" spans="14:21" x14ac:dyDescent="0.2">
      <c r="N93" s="30"/>
      <c r="O93" s="16" t="s">
        <v>110</v>
      </c>
      <c r="P93" s="16"/>
      <c r="Q93" s="16"/>
      <c r="R93" s="16"/>
      <c r="S93" s="23">
        <v>750</v>
      </c>
      <c r="T93" s="23">
        <v>0.12</v>
      </c>
      <c r="U93" s="29">
        <v>1000</v>
      </c>
    </row>
    <row r="94" spans="14:21" x14ac:dyDescent="0.2">
      <c r="N94" s="30"/>
      <c r="O94" s="16" t="s">
        <v>111</v>
      </c>
      <c r="P94" s="16"/>
      <c r="Q94" s="16"/>
      <c r="R94" s="16"/>
      <c r="S94" s="23">
        <v>1300</v>
      </c>
      <c r="T94" s="23">
        <v>0.21</v>
      </c>
      <c r="U94" s="29">
        <v>1800</v>
      </c>
    </row>
    <row r="95" spans="14:21" x14ac:dyDescent="0.2">
      <c r="N95" s="30"/>
      <c r="O95" s="16" t="s">
        <v>112</v>
      </c>
      <c r="P95" s="16"/>
      <c r="Q95" s="16"/>
      <c r="R95" s="16"/>
      <c r="S95" s="23">
        <v>1200</v>
      </c>
      <c r="T95" s="23">
        <v>0.14000000000000001</v>
      </c>
      <c r="U95" s="29">
        <v>1000</v>
      </c>
    </row>
    <row r="96" spans="14:21" x14ac:dyDescent="0.2">
      <c r="N96" s="30"/>
      <c r="O96" s="16" t="s">
        <v>113</v>
      </c>
      <c r="P96" s="16"/>
      <c r="Q96" s="16"/>
      <c r="R96" s="16"/>
      <c r="S96" s="23" t="s">
        <v>105</v>
      </c>
      <c r="T96" s="23">
        <v>0.05</v>
      </c>
      <c r="U96" s="29">
        <v>1500</v>
      </c>
    </row>
    <row r="97" spans="14:21" x14ac:dyDescent="0.2">
      <c r="N97" s="30"/>
      <c r="O97" s="16" t="s">
        <v>114</v>
      </c>
      <c r="P97" s="16"/>
      <c r="Q97" s="16"/>
      <c r="R97" s="16"/>
      <c r="S97" s="23">
        <v>70</v>
      </c>
      <c r="T97" s="23">
        <v>0.05</v>
      </c>
      <c r="U97" s="29">
        <v>1500</v>
      </c>
    </row>
    <row r="98" spans="14:21" x14ac:dyDescent="0.2">
      <c r="N98" s="30"/>
      <c r="O98" s="16" t="s">
        <v>115</v>
      </c>
      <c r="P98" s="16"/>
      <c r="Q98" s="16"/>
      <c r="R98" s="16"/>
      <c r="S98" s="23">
        <v>70</v>
      </c>
      <c r="T98" s="23">
        <v>0.05</v>
      </c>
      <c r="U98" s="29">
        <v>2300</v>
      </c>
    </row>
    <row r="99" spans="14:21" ht="15" x14ac:dyDescent="0.25">
      <c r="N99" s="36" t="s">
        <v>35</v>
      </c>
      <c r="O99" s="17"/>
      <c r="P99" s="17"/>
      <c r="Q99" s="17"/>
      <c r="R99" s="17"/>
      <c r="S99" s="17"/>
      <c r="T99" s="17"/>
      <c r="U99" s="27"/>
    </row>
    <row r="100" spans="14:21" x14ac:dyDescent="0.2">
      <c r="N100" s="30"/>
      <c r="O100" s="16" t="s">
        <v>35</v>
      </c>
      <c r="P100" s="16"/>
      <c r="Q100" s="16"/>
      <c r="R100" s="16"/>
      <c r="S100" s="23">
        <v>600</v>
      </c>
      <c r="T100" s="23">
        <v>0.18</v>
      </c>
      <c r="U100" s="29">
        <v>1000</v>
      </c>
    </row>
    <row r="101" spans="14:21" x14ac:dyDescent="0.2">
      <c r="N101" s="30"/>
      <c r="O101" s="24" t="s">
        <v>178</v>
      </c>
      <c r="P101" s="20"/>
      <c r="Q101" s="20"/>
      <c r="R101" s="20"/>
      <c r="S101" s="23">
        <v>900</v>
      </c>
      <c r="T101" s="23">
        <v>0.3</v>
      </c>
      <c r="U101" s="29">
        <v>1000</v>
      </c>
    </row>
    <row r="102" spans="14:21" x14ac:dyDescent="0.2">
      <c r="N102" s="30"/>
      <c r="O102" s="24" t="s">
        <v>178</v>
      </c>
      <c r="P102" s="20"/>
      <c r="Q102" s="20"/>
      <c r="R102" s="20"/>
      <c r="S102" s="23">
        <v>1200</v>
      </c>
      <c r="T102" s="23">
        <v>0.43</v>
      </c>
      <c r="U102" s="29">
        <v>1000</v>
      </c>
    </row>
    <row r="103" spans="14:21" x14ac:dyDescent="0.2">
      <c r="N103" s="30"/>
      <c r="O103" s="24" t="s">
        <v>178</v>
      </c>
      <c r="P103" s="20"/>
      <c r="Q103" s="20"/>
      <c r="R103" s="20"/>
      <c r="S103" s="23">
        <v>1500</v>
      </c>
      <c r="T103" s="23">
        <v>0.56000000000000005</v>
      </c>
      <c r="U103" s="29">
        <v>1000</v>
      </c>
    </row>
    <row r="104" spans="14:21" ht="16.5" x14ac:dyDescent="0.2">
      <c r="N104" s="30"/>
      <c r="O104" s="16" t="s">
        <v>162</v>
      </c>
      <c r="P104" s="16"/>
      <c r="Q104" s="16"/>
      <c r="R104" s="16"/>
      <c r="S104" s="23">
        <v>700</v>
      </c>
      <c r="T104" s="23">
        <v>0.21</v>
      </c>
      <c r="U104" s="29">
        <v>1000</v>
      </c>
    </row>
    <row r="105" spans="14:21" x14ac:dyDescent="0.2">
      <c r="N105" s="30"/>
      <c r="O105" s="24" t="s">
        <v>178</v>
      </c>
      <c r="P105" s="20"/>
      <c r="Q105" s="20"/>
      <c r="R105" s="20"/>
      <c r="S105" s="23">
        <v>900</v>
      </c>
      <c r="T105" s="23">
        <v>0.25</v>
      </c>
      <c r="U105" s="29">
        <v>1000</v>
      </c>
    </row>
    <row r="106" spans="14:21" ht="15" x14ac:dyDescent="0.25">
      <c r="N106" s="36" t="s">
        <v>36</v>
      </c>
      <c r="O106" s="17"/>
      <c r="P106" s="17"/>
      <c r="Q106" s="17"/>
      <c r="R106" s="17"/>
      <c r="S106" s="17"/>
      <c r="T106" s="17"/>
      <c r="U106" s="27"/>
    </row>
    <row r="107" spans="14:21" x14ac:dyDescent="0.2">
      <c r="N107" s="30"/>
      <c r="O107" s="16" t="s">
        <v>116</v>
      </c>
      <c r="P107" s="16"/>
      <c r="Q107" s="16"/>
      <c r="R107" s="16"/>
      <c r="S107" s="23">
        <v>60</v>
      </c>
      <c r="T107" s="23">
        <v>0.18</v>
      </c>
      <c r="U107" s="29">
        <v>1000</v>
      </c>
    </row>
    <row r="108" spans="14:21" x14ac:dyDescent="0.2">
      <c r="N108" s="30"/>
      <c r="O108" s="16" t="s">
        <v>117</v>
      </c>
      <c r="P108" s="16"/>
      <c r="Q108" s="16"/>
      <c r="R108" s="16"/>
      <c r="S108" s="23">
        <v>1000</v>
      </c>
      <c r="T108" s="23">
        <v>0.4</v>
      </c>
      <c r="U108" s="29">
        <v>1000</v>
      </c>
    </row>
    <row r="109" spans="14:21" x14ac:dyDescent="0.2">
      <c r="N109" s="30"/>
      <c r="O109" s="20"/>
      <c r="P109" s="20"/>
      <c r="Q109" s="20"/>
      <c r="R109" s="20"/>
      <c r="S109" s="23">
        <v>1300</v>
      </c>
      <c r="T109" s="23">
        <v>0.56999999999999995</v>
      </c>
      <c r="U109" s="29">
        <v>1000</v>
      </c>
    </row>
    <row r="110" spans="14:21" x14ac:dyDescent="0.2">
      <c r="N110" s="30"/>
      <c r="O110" s="16" t="s">
        <v>118</v>
      </c>
      <c r="P110" s="16"/>
      <c r="Q110" s="16"/>
      <c r="R110" s="16"/>
      <c r="S110" s="23">
        <v>1600</v>
      </c>
      <c r="T110" s="23">
        <v>0.8</v>
      </c>
      <c r="U110" s="29">
        <v>1000</v>
      </c>
    </row>
    <row r="111" spans="14:21" x14ac:dyDescent="0.2">
      <c r="N111" s="30"/>
      <c r="O111" s="16" t="s">
        <v>119</v>
      </c>
      <c r="P111" s="16"/>
      <c r="Q111" s="16"/>
      <c r="R111" s="16"/>
      <c r="S111" s="23">
        <v>1600</v>
      </c>
      <c r="T111" s="23">
        <v>0.8</v>
      </c>
      <c r="U111" s="29">
        <v>1000</v>
      </c>
    </row>
    <row r="112" spans="14:21" x14ac:dyDescent="0.2">
      <c r="N112" s="30"/>
      <c r="O112" s="16" t="s">
        <v>120</v>
      </c>
      <c r="P112" s="16"/>
      <c r="Q112" s="16"/>
      <c r="R112" s="16"/>
      <c r="S112" s="23">
        <v>1800</v>
      </c>
      <c r="T112" s="23">
        <v>1</v>
      </c>
      <c r="U112" s="29">
        <v>1000</v>
      </c>
    </row>
    <row r="113" spans="14:21" ht="15" x14ac:dyDescent="0.25">
      <c r="N113" s="36" t="s">
        <v>37</v>
      </c>
      <c r="O113" s="17"/>
      <c r="P113" s="17"/>
      <c r="Q113" s="17"/>
      <c r="R113" s="17"/>
      <c r="S113" s="17"/>
      <c r="T113" s="17"/>
      <c r="U113" s="27"/>
    </row>
    <row r="114" spans="14:21" x14ac:dyDescent="0.2">
      <c r="N114" s="30"/>
      <c r="O114" s="16" t="s">
        <v>121</v>
      </c>
      <c r="P114" s="16"/>
      <c r="Q114" s="16"/>
      <c r="R114" s="16"/>
      <c r="S114" s="23" t="s">
        <v>123</v>
      </c>
      <c r="T114" s="23">
        <v>1.5</v>
      </c>
      <c r="U114" s="29">
        <v>1670</v>
      </c>
    </row>
    <row r="115" spans="14:21" x14ac:dyDescent="0.2">
      <c r="N115" s="30"/>
      <c r="O115" s="16" t="s">
        <v>122</v>
      </c>
      <c r="P115" s="16"/>
      <c r="Q115" s="16"/>
      <c r="R115" s="16"/>
      <c r="S115" s="23" t="s">
        <v>124</v>
      </c>
      <c r="T115" s="23">
        <v>2</v>
      </c>
      <c r="U115" s="29" t="s">
        <v>125</v>
      </c>
    </row>
    <row r="116" spans="14:21" ht="15" x14ac:dyDescent="0.25">
      <c r="N116" s="36" t="s">
        <v>38</v>
      </c>
      <c r="O116" s="17"/>
      <c r="P116" s="17"/>
      <c r="Q116" s="17"/>
      <c r="R116" s="17"/>
      <c r="S116" s="17"/>
      <c r="T116" s="17"/>
      <c r="U116" s="27"/>
    </row>
    <row r="117" spans="14:21" x14ac:dyDescent="0.2">
      <c r="N117" s="30"/>
      <c r="O117" s="16" t="s">
        <v>126</v>
      </c>
      <c r="P117" s="16"/>
      <c r="Q117" s="16"/>
      <c r="R117" s="16"/>
      <c r="S117" s="23">
        <v>2800</v>
      </c>
      <c r="T117" s="23">
        <v>3.5</v>
      </c>
      <c r="U117" s="29">
        <v>1000</v>
      </c>
    </row>
    <row r="118" spans="14:21" x14ac:dyDescent="0.2">
      <c r="N118" s="30"/>
      <c r="O118" s="16" t="s">
        <v>127</v>
      </c>
      <c r="P118" s="16"/>
      <c r="Q118" s="16"/>
      <c r="R118" s="16"/>
      <c r="S118" s="23">
        <v>2600</v>
      </c>
      <c r="T118" s="23">
        <v>2.2999999999999998</v>
      </c>
      <c r="U118" s="29">
        <v>1000</v>
      </c>
    </row>
    <row r="119" spans="14:21" x14ac:dyDescent="0.2">
      <c r="N119" s="30"/>
      <c r="O119" s="16" t="s">
        <v>128</v>
      </c>
      <c r="P119" s="16"/>
      <c r="Q119" s="16"/>
      <c r="R119" s="16"/>
      <c r="S119" s="23">
        <v>1500</v>
      </c>
      <c r="T119" s="23">
        <v>0.85</v>
      </c>
      <c r="U119" s="29">
        <v>1000</v>
      </c>
    </row>
    <row r="120" spans="14:21" x14ac:dyDescent="0.2">
      <c r="N120" s="30"/>
      <c r="O120" s="16" t="s">
        <v>129</v>
      </c>
      <c r="P120" s="16"/>
      <c r="Q120" s="16"/>
      <c r="R120" s="16"/>
      <c r="S120" s="23">
        <v>1600</v>
      </c>
      <c r="T120" s="23">
        <v>0.55000000000000004</v>
      </c>
      <c r="U120" s="29">
        <v>1000</v>
      </c>
    </row>
    <row r="121" spans="14:21" x14ac:dyDescent="0.2">
      <c r="N121" s="30"/>
      <c r="O121" s="16" t="s">
        <v>130</v>
      </c>
      <c r="P121" s="16"/>
      <c r="Q121" s="16"/>
      <c r="R121" s="16"/>
      <c r="S121" s="23" t="s">
        <v>143</v>
      </c>
      <c r="T121" s="23">
        <v>3.5</v>
      </c>
      <c r="U121" s="29">
        <v>1000</v>
      </c>
    </row>
    <row r="122" spans="14:21" x14ac:dyDescent="0.2">
      <c r="N122" s="30"/>
      <c r="O122" s="16" t="s">
        <v>131</v>
      </c>
      <c r="P122" s="16"/>
      <c r="Q122" s="16"/>
      <c r="R122" s="16"/>
      <c r="S122" s="23" t="s">
        <v>144</v>
      </c>
      <c r="T122" s="23">
        <v>3.5</v>
      </c>
      <c r="U122" s="29">
        <v>1000</v>
      </c>
    </row>
    <row r="123" spans="14:21" x14ac:dyDescent="0.2">
      <c r="N123" s="30"/>
      <c r="O123" s="16" t="s">
        <v>132</v>
      </c>
      <c r="P123" s="16"/>
      <c r="Q123" s="16"/>
      <c r="R123" s="16"/>
      <c r="S123" s="23" t="s">
        <v>145</v>
      </c>
      <c r="T123" s="23">
        <v>2.8</v>
      </c>
      <c r="U123" s="29">
        <v>1000</v>
      </c>
    </row>
    <row r="124" spans="14:21" x14ac:dyDescent="0.2">
      <c r="N124" s="30"/>
      <c r="O124" s="16" t="s">
        <v>133</v>
      </c>
      <c r="P124" s="16"/>
      <c r="Q124" s="16"/>
      <c r="R124" s="16"/>
      <c r="S124" s="23">
        <v>2800</v>
      </c>
      <c r="T124" s="23">
        <v>3.5</v>
      </c>
      <c r="U124" s="29">
        <v>1000</v>
      </c>
    </row>
    <row r="125" spans="14:21" x14ac:dyDescent="0.2">
      <c r="N125" s="30"/>
      <c r="O125" s="16" t="s">
        <v>134</v>
      </c>
      <c r="P125" s="16"/>
      <c r="Q125" s="16"/>
      <c r="R125" s="16"/>
      <c r="S125" s="23" t="s">
        <v>146</v>
      </c>
      <c r="T125" s="23">
        <v>2.2000000000000002</v>
      </c>
      <c r="U125" s="29">
        <v>1000</v>
      </c>
    </row>
    <row r="126" spans="14:21" x14ac:dyDescent="0.2">
      <c r="N126" s="30"/>
      <c r="O126" s="16" t="s">
        <v>135</v>
      </c>
      <c r="P126" s="16"/>
      <c r="Q126" s="16"/>
      <c r="R126" s="16"/>
      <c r="S126" s="23">
        <v>1600</v>
      </c>
      <c r="T126" s="23">
        <v>0.85</v>
      </c>
      <c r="U126" s="29">
        <v>1000</v>
      </c>
    </row>
    <row r="127" spans="14:21" x14ac:dyDescent="0.2">
      <c r="N127" s="30"/>
      <c r="O127" s="16" t="s">
        <v>136</v>
      </c>
      <c r="P127" s="16"/>
      <c r="Q127" s="16"/>
      <c r="R127" s="16"/>
      <c r="S127" s="23">
        <v>1800</v>
      </c>
      <c r="T127" s="23">
        <v>1.1000000000000001</v>
      </c>
      <c r="U127" s="29">
        <v>1000</v>
      </c>
    </row>
    <row r="128" spans="14:21" x14ac:dyDescent="0.2">
      <c r="N128" s="30"/>
      <c r="O128" s="16" t="s">
        <v>137</v>
      </c>
      <c r="P128" s="16"/>
      <c r="Q128" s="16"/>
      <c r="R128" s="16"/>
      <c r="S128" s="23">
        <v>2000</v>
      </c>
      <c r="T128" s="23">
        <v>1.4</v>
      </c>
      <c r="U128" s="29">
        <v>1000</v>
      </c>
    </row>
    <row r="129" spans="14:21" x14ac:dyDescent="0.2">
      <c r="N129" s="30"/>
      <c r="O129" s="16" t="s">
        <v>138</v>
      </c>
      <c r="P129" s="16"/>
      <c r="Q129" s="16"/>
      <c r="R129" s="16"/>
      <c r="S129" s="23">
        <v>2200</v>
      </c>
      <c r="T129" s="23">
        <v>1.7</v>
      </c>
      <c r="U129" s="29">
        <v>1000</v>
      </c>
    </row>
    <row r="130" spans="14:21" x14ac:dyDescent="0.2">
      <c r="N130" s="30"/>
      <c r="O130" s="16" t="s">
        <v>139</v>
      </c>
      <c r="P130" s="16"/>
      <c r="Q130" s="16"/>
      <c r="R130" s="16"/>
      <c r="S130" s="23">
        <v>2600</v>
      </c>
      <c r="T130" s="23">
        <v>2.2999999999999998</v>
      </c>
      <c r="U130" s="29">
        <v>1000</v>
      </c>
    </row>
    <row r="131" spans="14:21" x14ac:dyDescent="0.2">
      <c r="N131" s="30"/>
      <c r="O131" s="16" t="s">
        <v>140</v>
      </c>
      <c r="P131" s="16"/>
      <c r="Q131" s="16"/>
      <c r="R131" s="16"/>
      <c r="S131" s="23">
        <v>2600</v>
      </c>
      <c r="T131" s="23">
        <v>2.2999999999999998</v>
      </c>
      <c r="U131" s="29">
        <v>1000</v>
      </c>
    </row>
    <row r="132" spans="14:21" x14ac:dyDescent="0.2">
      <c r="N132" s="30"/>
      <c r="O132" s="16" t="s">
        <v>141</v>
      </c>
      <c r="P132" s="16"/>
      <c r="Q132" s="16"/>
      <c r="R132" s="16"/>
      <c r="S132" s="23">
        <v>400</v>
      </c>
      <c r="T132" s="23">
        <v>0.12</v>
      </c>
      <c r="U132" s="29">
        <v>1000</v>
      </c>
    </row>
    <row r="133" spans="14:21" x14ac:dyDescent="0.2">
      <c r="N133" s="30"/>
      <c r="O133" s="16" t="s">
        <v>142</v>
      </c>
      <c r="P133" s="16"/>
      <c r="Q133" s="16"/>
      <c r="R133" s="16"/>
      <c r="S133" s="23">
        <v>1750</v>
      </c>
      <c r="T133" s="23">
        <v>1.3</v>
      </c>
      <c r="U133" s="29">
        <v>1000</v>
      </c>
    </row>
    <row r="134" spans="14:21" ht="15" x14ac:dyDescent="0.25">
      <c r="N134" s="36" t="s">
        <v>163</v>
      </c>
      <c r="O134" s="17"/>
      <c r="P134" s="17"/>
      <c r="Q134" s="17"/>
      <c r="R134" s="17"/>
      <c r="S134" s="17"/>
      <c r="T134" s="17"/>
      <c r="U134" s="27"/>
    </row>
    <row r="135" spans="14:21" x14ac:dyDescent="0.2">
      <c r="N135" s="30"/>
      <c r="O135" s="16" t="s">
        <v>147</v>
      </c>
      <c r="P135" s="16"/>
      <c r="Q135" s="16"/>
      <c r="R135" s="16"/>
      <c r="S135" s="23">
        <v>2000</v>
      </c>
      <c r="T135" s="23">
        <v>1</v>
      </c>
      <c r="U135" s="29">
        <v>800</v>
      </c>
    </row>
    <row r="136" spans="14:21" x14ac:dyDescent="0.2">
      <c r="N136" s="30"/>
      <c r="O136" s="16" t="s">
        <v>148</v>
      </c>
      <c r="P136" s="16"/>
      <c r="Q136" s="16"/>
      <c r="R136" s="16"/>
      <c r="S136" s="23">
        <v>2100</v>
      </c>
      <c r="T136" s="23">
        <v>1.5</v>
      </c>
      <c r="U136" s="29">
        <v>1000</v>
      </c>
    </row>
    <row r="137" spans="14:21" ht="15" x14ac:dyDescent="0.25">
      <c r="N137" s="36" t="s">
        <v>39</v>
      </c>
      <c r="O137" s="17"/>
      <c r="P137" s="17"/>
      <c r="Q137" s="17"/>
      <c r="R137" s="17"/>
      <c r="S137" s="17"/>
      <c r="T137" s="17"/>
      <c r="U137" s="27"/>
    </row>
    <row r="138" spans="14:21" x14ac:dyDescent="0.2">
      <c r="N138" s="30"/>
      <c r="O138" s="16" t="s">
        <v>149</v>
      </c>
      <c r="P138" s="16"/>
      <c r="Q138" s="16"/>
      <c r="R138" s="16"/>
      <c r="S138" s="23">
        <v>2300</v>
      </c>
      <c r="T138" s="23">
        <v>1.3</v>
      </c>
      <c r="U138" s="29">
        <v>840</v>
      </c>
    </row>
    <row r="139" spans="14:21" x14ac:dyDescent="0.2">
      <c r="N139" s="30"/>
      <c r="O139" s="16" t="s">
        <v>48</v>
      </c>
      <c r="P139" s="16"/>
      <c r="Q139" s="16"/>
      <c r="R139" s="16"/>
      <c r="S139" s="23">
        <v>1000</v>
      </c>
      <c r="T139" s="23">
        <v>0.2</v>
      </c>
      <c r="U139" s="29">
        <v>1000</v>
      </c>
    </row>
    <row r="140" spans="14:21" ht="17.25" x14ac:dyDescent="0.25">
      <c r="N140" s="36" t="s">
        <v>164</v>
      </c>
      <c r="O140" s="17"/>
      <c r="P140" s="17"/>
      <c r="Q140" s="17"/>
      <c r="R140" s="17"/>
      <c r="S140" s="17"/>
      <c r="T140" s="17"/>
      <c r="U140" s="27"/>
    </row>
    <row r="141" spans="14:21" x14ac:dyDescent="0.2">
      <c r="N141" s="31"/>
      <c r="O141" s="20"/>
      <c r="P141" s="20"/>
      <c r="Q141" s="20"/>
      <c r="R141" s="20"/>
      <c r="S141" s="23">
        <v>500</v>
      </c>
      <c r="T141" s="23">
        <v>0.13</v>
      </c>
      <c r="U141" s="29">
        <v>1600</v>
      </c>
    </row>
    <row r="142" spans="14:21" x14ac:dyDescent="0.2">
      <c r="N142" s="31"/>
      <c r="O142" s="20"/>
      <c r="P142" s="20"/>
      <c r="Q142" s="20"/>
      <c r="R142" s="20"/>
      <c r="S142" s="23">
        <v>700</v>
      </c>
      <c r="T142" s="23">
        <v>0.18</v>
      </c>
      <c r="U142" s="29">
        <v>1600</v>
      </c>
    </row>
    <row r="143" spans="14:21" ht="17.25" x14ac:dyDescent="0.25">
      <c r="N143" s="36" t="s">
        <v>165</v>
      </c>
      <c r="O143" s="17"/>
      <c r="P143" s="17"/>
      <c r="Q143" s="17"/>
      <c r="R143" s="17"/>
      <c r="S143" s="17"/>
      <c r="T143" s="17"/>
      <c r="U143" s="27"/>
    </row>
    <row r="144" spans="14:21" ht="16.5" x14ac:dyDescent="0.2">
      <c r="N144" s="30"/>
      <c r="O144" s="16" t="s">
        <v>166</v>
      </c>
      <c r="P144" s="16"/>
      <c r="Q144" s="16"/>
      <c r="R144" s="16"/>
      <c r="S144" s="23">
        <v>300</v>
      </c>
      <c r="T144" s="23">
        <v>0.09</v>
      </c>
      <c r="U144" s="29">
        <v>1600</v>
      </c>
    </row>
    <row r="145" spans="14:21" x14ac:dyDescent="0.2">
      <c r="N145" s="30"/>
      <c r="O145" s="24" t="s">
        <v>178</v>
      </c>
      <c r="P145" s="20"/>
      <c r="Q145" s="20"/>
      <c r="R145" s="20"/>
      <c r="S145" s="23">
        <v>500</v>
      </c>
      <c r="T145" s="23">
        <v>0.13</v>
      </c>
      <c r="U145" s="29">
        <v>1600</v>
      </c>
    </row>
    <row r="146" spans="14:21" x14ac:dyDescent="0.2">
      <c r="N146" s="30"/>
      <c r="O146" s="24" t="s">
        <v>178</v>
      </c>
      <c r="P146" s="20"/>
      <c r="Q146" s="20"/>
      <c r="R146" s="20"/>
      <c r="S146" s="23">
        <v>700</v>
      </c>
      <c r="T146" s="23">
        <v>0.17</v>
      </c>
      <c r="U146" s="29">
        <v>1600</v>
      </c>
    </row>
    <row r="147" spans="14:21" x14ac:dyDescent="0.2">
      <c r="N147" s="30"/>
      <c r="O147" s="24" t="s">
        <v>178</v>
      </c>
      <c r="P147" s="20"/>
      <c r="Q147" s="20"/>
      <c r="R147" s="20"/>
      <c r="S147" s="23">
        <v>1000</v>
      </c>
      <c r="T147" s="23">
        <v>0.24</v>
      </c>
      <c r="U147" s="29">
        <v>1600</v>
      </c>
    </row>
    <row r="148" spans="14:21" x14ac:dyDescent="0.2">
      <c r="N148" s="30"/>
      <c r="O148" s="16" t="s">
        <v>150</v>
      </c>
      <c r="P148" s="16"/>
      <c r="Q148" s="16"/>
      <c r="R148" s="16"/>
      <c r="S148" s="23">
        <v>1200</v>
      </c>
      <c r="T148" s="23">
        <v>0.23</v>
      </c>
      <c r="U148" s="29">
        <v>1500</v>
      </c>
    </row>
    <row r="149" spans="14:21" x14ac:dyDescent="0.2">
      <c r="N149" s="30"/>
      <c r="O149" s="16" t="s">
        <v>151</v>
      </c>
      <c r="P149" s="16"/>
      <c r="Q149" s="16"/>
      <c r="R149" s="16"/>
      <c r="S149" s="23">
        <v>300</v>
      </c>
      <c r="T149" s="23">
        <v>0.1</v>
      </c>
      <c r="U149" s="29">
        <v>1700</v>
      </c>
    </row>
    <row r="150" spans="14:21" x14ac:dyDescent="0.2">
      <c r="N150" s="30"/>
      <c r="O150" s="24" t="s">
        <v>178</v>
      </c>
      <c r="P150" s="20"/>
      <c r="Q150" s="20"/>
      <c r="R150" s="20"/>
      <c r="S150" s="23">
        <v>600</v>
      </c>
      <c r="T150" s="23">
        <v>0.14000000000000001</v>
      </c>
      <c r="U150" s="29">
        <v>1700</v>
      </c>
    </row>
    <row r="151" spans="14:21" x14ac:dyDescent="0.2">
      <c r="N151" s="30"/>
      <c r="O151" s="24" t="s">
        <v>178</v>
      </c>
      <c r="P151" s="20"/>
      <c r="Q151" s="20"/>
      <c r="R151" s="20"/>
      <c r="S151" s="23">
        <v>900</v>
      </c>
      <c r="T151" s="23">
        <v>0.18</v>
      </c>
      <c r="U151" s="29">
        <v>1700</v>
      </c>
    </row>
    <row r="152" spans="14:21" x14ac:dyDescent="0.2">
      <c r="N152" s="30"/>
      <c r="O152" s="16" t="s">
        <v>152</v>
      </c>
      <c r="P152" s="16"/>
      <c r="Q152" s="16"/>
      <c r="R152" s="16"/>
      <c r="S152" s="23">
        <v>650</v>
      </c>
      <c r="T152" s="23">
        <v>0.13</v>
      </c>
      <c r="U152" s="29">
        <v>1700</v>
      </c>
    </row>
    <row r="153" spans="14:21" ht="16.5" x14ac:dyDescent="0.2">
      <c r="N153" s="30"/>
      <c r="O153" s="16" t="s">
        <v>167</v>
      </c>
      <c r="P153" s="16"/>
      <c r="Q153" s="16"/>
      <c r="R153" s="16"/>
      <c r="S153" s="23">
        <v>250</v>
      </c>
      <c r="T153" s="23">
        <v>7.0000000000000007E-2</v>
      </c>
      <c r="U153" s="29">
        <v>1700</v>
      </c>
    </row>
    <row r="154" spans="14:21" x14ac:dyDescent="0.2">
      <c r="N154" s="30"/>
      <c r="O154" s="24" t="s">
        <v>178</v>
      </c>
      <c r="P154" s="20"/>
      <c r="Q154" s="20"/>
      <c r="R154" s="20"/>
      <c r="S154" s="23">
        <v>400</v>
      </c>
      <c r="T154" s="23">
        <v>0.1</v>
      </c>
      <c r="U154" s="29">
        <v>1700</v>
      </c>
    </row>
    <row r="155" spans="14:21" x14ac:dyDescent="0.2">
      <c r="N155" s="30"/>
      <c r="O155" s="24" t="s">
        <v>178</v>
      </c>
      <c r="P155" s="20"/>
      <c r="Q155" s="20"/>
      <c r="R155" s="20"/>
      <c r="S155" s="23">
        <v>600</v>
      </c>
      <c r="T155" s="23">
        <v>0.14000000000000001</v>
      </c>
      <c r="U155" s="29">
        <v>1700</v>
      </c>
    </row>
    <row r="156" spans="14:21" ht="12" customHeight="1" thickBot="1" x14ac:dyDescent="0.25">
      <c r="N156" s="32"/>
      <c r="O156" s="24" t="s">
        <v>178</v>
      </c>
      <c r="P156" s="37"/>
      <c r="Q156" s="37"/>
      <c r="R156" s="37"/>
      <c r="S156" s="33">
        <v>800</v>
      </c>
      <c r="T156" s="33">
        <v>0.18</v>
      </c>
      <c r="U156" s="34">
        <v>1700</v>
      </c>
    </row>
    <row r="157" spans="14:21" ht="14.25" customHeight="1" x14ac:dyDescent="0.2">
      <c r="N157" s="262" t="s">
        <v>171</v>
      </c>
      <c r="O157" s="262"/>
      <c r="P157" s="262"/>
      <c r="Q157" s="262"/>
      <c r="R157" s="262"/>
      <c r="S157" s="262"/>
      <c r="T157" s="262"/>
      <c r="U157" s="262"/>
    </row>
    <row r="158" spans="14:21" ht="14.25" customHeight="1" x14ac:dyDescent="0.2">
      <c r="N158" s="247" t="s">
        <v>172</v>
      </c>
      <c r="O158" s="247"/>
      <c r="P158" s="247"/>
      <c r="Q158" s="247"/>
      <c r="R158" s="247"/>
      <c r="S158" s="247"/>
      <c r="T158" s="247"/>
      <c r="U158" s="247"/>
    </row>
    <row r="159" spans="14:21" ht="28.5" customHeight="1" x14ac:dyDescent="0.2">
      <c r="N159" s="246" t="s">
        <v>176</v>
      </c>
      <c r="O159" s="246"/>
      <c r="P159" s="246"/>
      <c r="Q159" s="246"/>
      <c r="R159" s="246"/>
      <c r="S159" s="246"/>
      <c r="T159" s="246"/>
      <c r="U159" s="246"/>
    </row>
    <row r="160" spans="14:21" ht="28.5" customHeight="1" x14ac:dyDescent="0.2">
      <c r="N160" s="246" t="s">
        <v>174</v>
      </c>
      <c r="O160" s="246"/>
      <c r="P160" s="246"/>
      <c r="Q160" s="246"/>
      <c r="R160" s="246"/>
      <c r="S160" s="246"/>
      <c r="T160" s="246"/>
      <c r="U160" s="246"/>
    </row>
    <row r="161" spans="14:21" ht="14.25" customHeight="1" x14ac:dyDescent="0.2">
      <c r="N161" s="247" t="s">
        <v>173</v>
      </c>
      <c r="O161" s="247"/>
      <c r="P161" s="247"/>
      <c r="Q161" s="247"/>
      <c r="R161" s="247"/>
      <c r="S161" s="247"/>
      <c r="T161" s="247"/>
      <c r="U161" s="247"/>
    </row>
    <row r="190" spans="10:14" ht="30" customHeight="1" x14ac:dyDescent="0.2"/>
    <row r="191" spans="10:14" ht="30" customHeight="1" x14ac:dyDescent="0.2">
      <c r="M191" s="21"/>
      <c r="N191" s="21"/>
    </row>
    <row r="192" spans="10:14" x14ac:dyDescent="0.2">
      <c r="J192" s="21"/>
      <c r="K192" s="21"/>
      <c r="L192" s="21"/>
    </row>
    <row r="194" spans="2:2" ht="15.75" x14ac:dyDescent="0.25">
      <c r="B194" s="22"/>
    </row>
  </sheetData>
  <mergeCells count="45">
    <mergeCell ref="B12:E12"/>
    <mergeCell ref="B30:C30"/>
    <mergeCell ref="H25:I25"/>
    <mergeCell ref="H28:I28"/>
    <mergeCell ref="J23:L23"/>
    <mergeCell ref="H26:I26"/>
    <mergeCell ref="H27:I27"/>
    <mergeCell ref="B26:C26"/>
    <mergeCell ref="B25:C25"/>
    <mergeCell ref="B27:C27"/>
    <mergeCell ref="B28:C28"/>
    <mergeCell ref="H23:I24"/>
    <mergeCell ref="B14:F19"/>
    <mergeCell ref="B24:C24"/>
    <mergeCell ref="B29:C29"/>
    <mergeCell ref="H17:L22"/>
    <mergeCell ref="B8:C8"/>
    <mergeCell ref="B9:C9"/>
    <mergeCell ref="B10:C10"/>
    <mergeCell ref="L7:L8"/>
    <mergeCell ref="B11:C11"/>
    <mergeCell ref="B2:E7"/>
    <mergeCell ref="L9:L10"/>
    <mergeCell ref="B20:C21"/>
    <mergeCell ref="D20:F20"/>
    <mergeCell ref="B22:C22"/>
    <mergeCell ref="B23:C23"/>
    <mergeCell ref="H14:K15"/>
    <mergeCell ref="L14:L15"/>
    <mergeCell ref="H2:L5"/>
    <mergeCell ref="H6:K6"/>
    <mergeCell ref="H7:K8"/>
    <mergeCell ref="H9:K10"/>
    <mergeCell ref="H11:K13"/>
    <mergeCell ref="L11:L13"/>
    <mergeCell ref="N159:U159"/>
    <mergeCell ref="N160:U160"/>
    <mergeCell ref="N161:U161"/>
    <mergeCell ref="N2:U3"/>
    <mergeCell ref="N158:U158"/>
    <mergeCell ref="S4:S7"/>
    <mergeCell ref="T4:T7"/>
    <mergeCell ref="N4:R9"/>
    <mergeCell ref="U4:U7"/>
    <mergeCell ref="N157:U157"/>
  </mergeCells>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310"/>
  <sheetViews>
    <sheetView zoomScale="85" zoomScaleNormal="85" workbookViewId="0">
      <pane xSplit="3" ySplit="5" topLeftCell="D6" activePane="bottomRight" state="frozen"/>
      <selection activeCell="C7" sqref="C7"/>
      <selection pane="topRight" activeCell="C7" sqref="C7"/>
      <selection pane="bottomLeft" activeCell="C7" sqref="C7"/>
      <selection pane="bottomRight" activeCell="C57" sqref="C57:E57"/>
    </sheetView>
  </sheetViews>
  <sheetFormatPr defaultRowHeight="14.25" x14ac:dyDescent="0.2"/>
  <cols>
    <col min="1" max="1" width="1.28515625" customWidth="1"/>
    <col min="2" max="2" width="10.5703125" style="43" bestFit="1" customWidth="1"/>
    <col min="3" max="3" width="86.42578125" style="43" customWidth="1"/>
    <col min="4" max="6" width="15" style="44" customWidth="1"/>
  </cols>
  <sheetData>
    <row r="1" spans="2:6" ht="6" customHeight="1" x14ac:dyDescent="0.2"/>
    <row r="2" spans="2:6" x14ac:dyDescent="0.2">
      <c r="B2" s="43" t="s">
        <v>687</v>
      </c>
    </row>
    <row r="3" spans="2:6" x14ac:dyDescent="0.2">
      <c r="B3" s="43" t="s">
        <v>686</v>
      </c>
      <c r="C3" s="43" t="s">
        <v>685</v>
      </c>
    </row>
    <row r="4" spans="2:6" ht="58.9" customHeight="1" x14ac:dyDescent="0.3">
      <c r="B4" s="328" t="s">
        <v>182</v>
      </c>
      <c r="C4" s="328" t="s">
        <v>183</v>
      </c>
      <c r="D4" s="186" t="s">
        <v>679</v>
      </c>
      <c r="E4" s="186" t="s">
        <v>672</v>
      </c>
      <c r="F4" s="186" t="s">
        <v>678</v>
      </c>
    </row>
    <row r="5" spans="2:6" x14ac:dyDescent="0.2">
      <c r="B5" s="329"/>
      <c r="C5" s="329"/>
      <c r="D5" s="120" t="s">
        <v>675</v>
      </c>
      <c r="E5" s="120" t="s">
        <v>671</v>
      </c>
      <c r="F5" s="120" t="s">
        <v>676</v>
      </c>
    </row>
    <row r="6" spans="2:6" ht="15" x14ac:dyDescent="0.2">
      <c r="B6" s="63">
        <v>1</v>
      </c>
      <c r="C6" s="45" t="s">
        <v>184</v>
      </c>
      <c r="D6" s="46"/>
      <c r="E6" s="67"/>
      <c r="F6" s="46"/>
    </row>
    <row r="7" spans="2:6" x14ac:dyDescent="0.2">
      <c r="B7" s="64" t="s">
        <v>512</v>
      </c>
      <c r="C7" s="47" t="s">
        <v>185</v>
      </c>
      <c r="D7" s="48"/>
      <c r="E7" s="68"/>
      <c r="F7" s="48"/>
    </row>
    <row r="8" spans="2:6" x14ac:dyDescent="0.2">
      <c r="B8" s="65" t="s">
        <v>186</v>
      </c>
      <c r="C8" s="49" t="s">
        <v>187</v>
      </c>
      <c r="D8" s="50"/>
      <c r="E8" s="69"/>
      <c r="F8" s="50"/>
    </row>
    <row r="9" spans="2:6" x14ac:dyDescent="0.2">
      <c r="B9" s="65" t="s">
        <v>188</v>
      </c>
      <c r="C9" s="51" t="s">
        <v>189</v>
      </c>
      <c r="D9" s="52">
        <v>2800</v>
      </c>
      <c r="E9" s="69">
        <v>3.5</v>
      </c>
      <c r="F9" s="53">
        <v>1</v>
      </c>
    </row>
    <row r="10" spans="2:6" x14ac:dyDescent="0.2">
      <c r="B10" s="65" t="s">
        <v>190</v>
      </c>
      <c r="C10" s="51" t="s">
        <v>191</v>
      </c>
      <c r="D10" s="52">
        <v>2600</v>
      </c>
      <c r="E10" s="69">
        <v>2.2999999999999998</v>
      </c>
      <c r="F10" s="50"/>
    </row>
    <row r="11" spans="2:6" x14ac:dyDescent="0.2">
      <c r="B11" s="65" t="s">
        <v>192</v>
      </c>
      <c r="C11" s="51" t="s">
        <v>193</v>
      </c>
      <c r="D11" s="52">
        <v>1500</v>
      </c>
      <c r="E11" s="69">
        <v>0.85</v>
      </c>
      <c r="F11" s="50"/>
    </row>
    <row r="12" spans="2:6" x14ac:dyDescent="0.2">
      <c r="B12" s="65" t="s">
        <v>194</v>
      </c>
      <c r="C12" s="51" t="s">
        <v>195</v>
      </c>
      <c r="D12" s="52">
        <v>1600</v>
      </c>
      <c r="E12" s="69">
        <v>0.55000000000000004</v>
      </c>
      <c r="F12" s="50"/>
    </row>
    <row r="13" spans="2:6" x14ac:dyDescent="0.2">
      <c r="B13" s="65" t="s">
        <v>196</v>
      </c>
      <c r="C13" s="51" t="s">
        <v>197</v>
      </c>
      <c r="D13" s="50" t="s">
        <v>143</v>
      </c>
      <c r="E13" s="69">
        <v>3.5</v>
      </c>
      <c r="F13" s="50"/>
    </row>
    <row r="14" spans="2:6" x14ac:dyDescent="0.2">
      <c r="B14" s="65" t="s">
        <v>198</v>
      </c>
      <c r="C14" s="51" t="s">
        <v>199</v>
      </c>
      <c r="D14" s="50" t="s">
        <v>144</v>
      </c>
      <c r="E14" s="69">
        <v>3.5</v>
      </c>
      <c r="F14" s="50"/>
    </row>
    <row r="15" spans="2:6" x14ac:dyDescent="0.2">
      <c r="B15" s="65" t="s">
        <v>200</v>
      </c>
      <c r="C15" s="51" t="s">
        <v>201</v>
      </c>
      <c r="D15" s="50" t="s">
        <v>145</v>
      </c>
      <c r="E15" s="69">
        <v>2.8</v>
      </c>
      <c r="F15" s="50"/>
    </row>
    <row r="16" spans="2:6" x14ac:dyDescent="0.2">
      <c r="B16" s="65" t="s">
        <v>202</v>
      </c>
      <c r="C16" s="51" t="s">
        <v>203</v>
      </c>
      <c r="D16" s="52">
        <v>2800</v>
      </c>
      <c r="E16" s="69">
        <v>3.5</v>
      </c>
      <c r="F16" s="50"/>
    </row>
    <row r="17" spans="2:6" x14ac:dyDescent="0.2">
      <c r="B17" s="65" t="s">
        <v>204</v>
      </c>
      <c r="C17" s="51" t="s">
        <v>205</v>
      </c>
      <c r="D17" s="50" t="s">
        <v>146</v>
      </c>
      <c r="E17" s="69">
        <v>2.2000000000000002</v>
      </c>
      <c r="F17" s="50"/>
    </row>
    <row r="18" spans="2:6" x14ac:dyDescent="0.2">
      <c r="B18" s="65" t="s">
        <v>206</v>
      </c>
      <c r="C18" s="51" t="s">
        <v>207</v>
      </c>
      <c r="D18" s="50"/>
      <c r="E18" s="69"/>
      <c r="F18" s="50"/>
    </row>
    <row r="19" spans="2:6" x14ac:dyDescent="0.2">
      <c r="B19" s="65"/>
      <c r="C19" s="51" t="s">
        <v>208</v>
      </c>
      <c r="D19" s="52">
        <v>1600</v>
      </c>
      <c r="E19" s="69">
        <v>0.85</v>
      </c>
      <c r="F19" s="50"/>
    </row>
    <row r="20" spans="2:6" x14ac:dyDescent="0.2">
      <c r="B20" s="65"/>
      <c r="C20" s="51" t="s">
        <v>209</v>
      </c>
      <c r="D20" s="52">
        <v>1800</v>
      </c>
      <c r="E20" s="69">
        <v>1.1000000000000001</v>
      </c>
      <c r="F20" s="50"/>
    </row>
    <row r="21" spans="2:6" x14ac:dyDescent="0.2">
      <c r="B21" s="65"/>
      <c r="C21" s="51" t="s">
        <v>210</v>
      </c>
      <c r="D21" s="52">
        <v>2000</v>
      </c>
      <c r="E21" s="69">
        <v>1.4</v>
      </c>
      <c r="F21" s="50"/>
    </row>
    <row r="22" spans="2:6" x14ac:dyDescent="0.2">
      <c r="B22" s="65"/>
      <c r="C22" s="51" t="s">
        <v>211</v>
      </c>
      <c r="D22" s="52">
        <v>2200</v>
      </c>
      <c r="E22" s="69">
        <v>1.7</v>
      </c>
      <c r="F22" s="50"/>
    </row>
    <row r="23" spans="2:6" x14ac:dyDescent="0.2">
      <c r="B23" s="65"/>
      <c r="C23" s="51" t="s">
        <v>212</v>
      </c>
      <c r="D23" s="52">
        <v>2600</v>
      </c>
      <c r="E23" s="69">
        <v>2.2999999999999998</v>
      </c>
      <c r="F23" s="50"/>
    </row>
    <row r="24" spans="2:6" x14ac:dyDescent="0.2">
      <c r="B24" s="65" t="s">
        <v>213</v>
      </c>
      <c r="C24" s="51" t="s">
        <v>214</v>
      </c>
      <c r="D24" s="52">
        <v>2600</v>
      </c>
      <c r="E24" s="69">
        <v>2.2999999999999998</v>
      </c>
      <c r="F24" s="50"/>
    </row>
    <row r="25" spans="2:6" x14ac:dyDescent="0.2">
      <c r="B25" s="65" t="s">
        <v>215</v>
      </c>
      <c r="C25" s="51" t="s">
        <v>216</v>
      </c>
      <c r="D25" s="52">
        <v>400</v>
      </c>
      <c r="E25" s="69">
        <v>0.12</v>
      </c>
      <c r="F25" s="50"/>
    </row>
    <row r="26" spans="2:6" x14ac:dyDescent="0.2">
      <c r="B26" s="65" t="s">
        <v>636</v>
      </c>
      <c r="C26" s="51" t="s">
        <v>217</v>
      </c>
      <c r="D26" s="52">
        <v>1750</v>
      </c>
      <c r="E26" s="69">
        <v>1.3</v>
      </c>
      <c r="F26" s="50"/>
    </row>
    <row r="27" spans="2:6" x14ac:dyDescent="0.2">
      <c r="B27" s="64" t="s">
        <v>513</v>
      </c>
      <c r="C27" s="47" t="s">
        <v>218</v>
      </c>
      <c r="D27" s="48"/>
      <c r="E27" s="68"/>
      <c r="F27" s="48"/>
    </row>
    <row r="28" spans="2:6" x14ac:dyDescent="0.2">
      <c r="B28" s="65" t="s">
        <v>219</v>
      </c>
      <c r="C28" s="51" t="s">
        <v>220</v>
      </c>
      <c r="D28" s="50"/>
      <c r="E28" s="69">
        <v>0.93</v>
      </c>
      <c r="F28" s="50"/>
    </row>
    <row r="29" spans="2:6" x14ac:dyDescent="0.2">
      <c r="B29" s="65" t="s">
        <v>221</v>
      </c>
      <c r="C29" s="51" t="s">
        <v>222</v>
      </c>
      <c r="D29" s="52">
        <v>1300</v>
      </c>
      <c r="E29" s="69">
        <v>0.7</v>
      </c>
      <c r="F29" s="50"/>
    </row>
    <row r="30" spans="2:6" x14ac:dyDescent="0.2">
      <c r="B30" s="64" t="s">
        <v>514</v>
      </c>
      <c r="C30" s="47" t="s">
        <v>223</v>
      </c>
      <c r="D30" s="48"/>
      <c r="E30" s="68"/>
      <c r="F30" s="48"/>
    </row>
    <row r="31" spans="2:6" x14ac:dyDescent="0.2">
      <c r="B31" s="65" t="s">
        <v>224</v>
      </c>
      <c r="C31" s="51" t="s">
        <v>225</v>
      </c>
      <c r="D31" s="52">
        <v>1000</v>
      </c>
      <c r="E31" s="69">
        <v>0.4</v>
      </c>
      <c r="F31" s="53">
        <v>1</v>
      </c>
    </row>
    <row r="32" spans="2:6" x14ac:dyDescent="0.2">
      <c r="B32" s="65" t="s">
        <v>226</v>
      </c>
      <c r="C32" s="51" t="s">
        <v>227</v>
      </c>
      <c r="D32" s="52">
        <v>1600</v>
      </c>
      <c r="E32" s="69">
        <v>0.7</v>
      </c>
      <c r="F32" s="53">
        <v>1</v>
      </c>
    </row>
    <row r="33" spans="2:6" x14ac:dyDescent="0.2">
      <c r="B33" s="64" t="s">
        <v>515</v>
      </c>
      <c r="C33" s="47" t="s">
        <v>228</v>
      </c>
      <c r="D33" s="48"/>
      <c r="E33" s="68"/>
      <c r="F33" s="48"/>
    </row>
    <row r="34" spans="2:6" x14ac:dyDescent="0.2">
      <c r="B34" s="65" t="s">
        <v>229</v>
      </c>
      <c r="C34" s="51" t="s">
        <v>230</v>
      </c>
      <c r="D34" s="50"/>
      <c r="E34" s="69">
        <v>0.57999999999999996</v>
      </c>
      <c r="F34" s="50"/>
    </row>
    <row r="35" spans="2:6" x14ac:dyDescent="0.2">
      <c r="B35" s="65" t="s">
        <v>231</v>
      </c>
      <c r="C35" s="51" t="s">
        <v>232</v>
      </c>
      <c r="D35" s="50"/>
      <c r="E35" s="69">
        <v>0.81</v>
      </c>
      <c r="F35" s="50"/>
    </row>
    <row r="36" spans="2:6" x14ac:dyDescent="0.2">
      <c r="B36" s="65" t="s">
        <v>233</v>
      </c>
      <c r="C36" s="51" t="s">
        <v>234</v>
      </c>
      <c r="D36" s="50"/>
      <c r="E36" s="69">
        <v>0.19</v>
      </c>
      <c r="F36" s="50"/>
    </row>
    <row r="37" spans="2:6" x14ac:dyDescent="0.2">
      <c r="B37" s="65" t="s">
        <v>235</v>
      </c>
      <c r="C37" s="51" t="s">
        <v>236</v>
      </c>
      <c r="D37" s="50"/>
      <c r="E37" s="69">
        <v>0.41</v>
      </c>
      <c r="F37" s="50"/>
    </row>
    <row r="38" spans="2:6" x14ac:dyDescent="0.2">
      <c r="B38" s="65" t="s">
        <v>237</v>
      </c>
      <c r="C38" s="51" t="s">
        <v>238</v>
      </c>
      <c r="D38" s="50"/>
      <c r="E38" s="71">
        <v>6.4000000000000001E-2</v>
      </c>
      <c r="F38" s="50"/>
    </row>
    <row r="39" spans="2:6" x14ac:dyDescent="0.2">
      <c r="B39" s="64" t="s">
        <v>516</v>
      </c>
      <c r="C39" s="47" t="s">
        <v>239</v>
      </c>
      <c r="D39" s="48"/>
      <c r="E39" s="68"/>
      <c r="F39" s="48"/>
    </row>
    <row r="40" spans="2:6" x14ac:dyDescent="0.2">
      <c r="B40" s="65" t="s">
        <v>240</v>
      </c>
      <c r="C40" s="49" t="s">
        <v>241</v>
      </c>
      <c r="D40" s="50"/>
      <c r="E40" s="69"/>
      <c r="F40" s="50"/>
    </row>
    <row r="41" spans="2:6" x14ac:dyDescent="0.2">
      <c r="B41" s="65" t="s">
        <v>242</v>
      </c>
      <c r="C41" s="51" t="s">
        <v>243</v>
      </c>
      <c r="D41" s="52">
        <v>600</v>
      </c>
      <c r="E41" s="69">
        <v>0.18</v>
      </c>
      <c r="F41" s="53">
        <v>1</v>
      </c>
    </row>
    <row r="42" spans="2:6" x14ac:dyDescent="0.2">
      <c r="B42" s="65" t="s">
        <v>244</v>
      </c>
      <c r="C42" s="51" t="s">
        <v>245</v>
      </c>
      <c r="D42" s="50"/>
      <c r="E42" s="69"/>
      <c r="F42" s="50"/>
    </row>
    <row r="43" spans="2:6" x14ac:dyDescent="0.2">
      <c r="B43" s="65" t="s">
        <v>246</v>
      </c>
      <c r="C43" s="51"/>
      <c r="D43" s="52">
        <v>1000</v>
      </c>
      <c r="E43" s="69">
        <v>0.4</v>
      </c>
      <c r="F43" s="53">
        <v>1</v>
      </c>
    </row>
    <row r="44" spans="2:6" x14ac:dyDescent="0.2">
      <c r="B44" s="65" t="s">
        <v>247</v>
      </c>
      <c r="C44" s="51"/>
      <c r="D44" s="52">
        <v>1300</v>
      </c>
      <c r="E44" s="69">
        <v>0.56999999999999995</v>
      </c>
      <c r="F44" s="53">
        <v>1</v>
      </c>
    </row>
    <row r="45" spans="2:6" x14ac:dyDescent="0.2">
      <c r="B45" s="65" t="s">
        <v>248</v>
      </c>
      <c r="C45" s="49" t="s">
        <v>249</v>
      </c>
      <c r="D45" s="50"/>
      <c r="E45" s="69"/>
      <c r="F45" s="50"/>
    </row>
    <row r="46" spans="2:6" x14ac:dyDescent="0.2">
      <c r="B46" s="65" t="s">
        <v>250</v>
      </c>
      <c r="C46" s="51" t="s">
        <v>251</v>
      </c>
      <c r="D46" s="52">
        <v>1600</v>
      </c>
      <c r="E46" s="69">
        <v>0.8</v>
      </c>
      <c r="F46" s="53">
        <v>1</v>
      </c>
    </row>
    <row r="47" spans="2:6" x14ac:dyDescent="0.2">
      <c r="B47" s="65" t="s">
        <v>252</v>
      </c>
      <c r="C47" s="51" t="s">
        <v>253</v>
      </c>
      <c r="D47" s="52">
        <v>1600</v>
      </c>
      <c r="E47" s="69">
        <v>0.8</v>
      </c>
      <c r="F47" s="53">
        <v>1</v>
      </c>
    </row>
    <row r="48" spans="2:6" x14ac:dyDescent="0.2">
      <c r="B48" s="65" t="s">
        <v>254</v>
      </c>
      <c r="C48" s="51" t="s">
        <v>255</v>
      </c>
      <c r="D48" s="52">
        <v>1800</v>
      </c>
      <c r="E48" s="69">
        <v>1</v>
      </c>
      <c r="F48" s="53">
        <v>1</v>
      </c>
    </row>
    <row r="49" spans="2:6" x14ac:dyDescent="0.2">
      <c r="B49" s="64" t="s">
        <v>517</v>
      </c>
      <c r="C49" s="47" t="s">
        <v>256</v>
      </c>
      <c r="D49" s="48"/>
      <c r="E49" s="68"/>
      <c r="F49" s="48"/>
    </row>
    <row r="50" spans="2:6" x14ac:dyDescent="0.2">
      <c r="B50" s="65" t="s">
        <v>257</v>
      </c>
      <c r="C50" s="49" t="s">
        <v>258</v>
      </c>
      <c r="D50" s="50"/>
      <c r="E50" s="69"/>
      <c r="F50" s="50"/>
    </row>
    <row r="51" spans="2:6" x14ac:dyDescent="0.2">
      <c r="B51" s="65" t="s">
        <v>259</v>
      </c>
      <c r="C51" s="51" t="s">
        <v>260</v>
      </c>
      <c r="D51" s="50"/>
      <c r="E51" s="69"/>
      <c r="F51" s="50"/>
    </row>
    <row r="52" spans="2:6" x14ac:dyDescent="0.2">
      <c r="B52" s="65"/>
      <c r="C52" s="51"/>
      <c r="D52" s="52">
        <v>1800</v>
      </c>
      <c r="E52" s="69">
        <v>1.1499999999999999</v>
      </c>
      <c r="F52" s="53">
        <v>1</v>
      </c>
    </row>
    <row r="53" spans="2:6" x14ac:dyDescent="0.2">
      <c r="B53" s="65"/>
      <c r="C53" s="51"/>
      <c r="D53" s="52">
        <v>2000</v>
      </c>
      <c r="E53" s="69">
        <v>1.35</v>
      </c>
      <c r="F53" s="50"/>
    </row>
    <row r="54" spans="2:6" x14ac:dyDescent="0.2">
      <c r="B54" s="65"/>
      <c r="C54" s="51"/>
      <c r="D54" s="52">
        <v>2200</v>
      </c>
      <c r="E54" s="69">
        <v>1.65</v>
      </c>
      <c r="F54" s="50"/>
    </row>
    <row r="55" spans="2:6" x14ac:dyDescent="0.2">
      <c r="B55" s="65" t="s">
        <v>261</v>
      </c>
      <c r="C55" s="51" t="s">
        <v>262</v>
      </c>
      <c r="D55" s="52">
        <v>2400</v>
      </c>
      <c r="E55" s="69">
        <v>2</v>
      </c>
      <c r="F55" s="50"/>
    </row>
    <row r="56" spans="2:6" x14ac:dyDescent="0.2">
      <c r="B56" s="65" t="s">
        <v>263</v>
      </c>
      <c r="C56" s="51" t="s">
        <v>264</v>
      </c>
      <c r="D56" s="52">
        <v>2300</v>
      </c>
      <c r="E56" s="69">
        <v>2.2999999999999998</v>
      </c>
      <c r="F56" s="50"/>
    </row>
    <row r="57" spans="2:6" x14ac:dyDescent="0.2">
      <c r="B57" s="65" t="s">
        <v>265</v>
      </c>
      <c r="C57" s="51" t="s">
        <v>266</v>
      </c>
      <c r="D57" s="52">
        <v>2400</v>
      </c>
      <c r="E57" s="69">
        <v>2.5</v>
      </c>
      <c r="F57" s="50"/>
    </row>
    <row r="58" spans="2:6" ht="28.5" x14ac:dyDescent="0.2">
      <c r="B58" s="65" t="s">
        <v>267</v>
      </c>
      <c r="C58" s="51" t="s">
        <v>268</v>
      </c>
      <c r="D58" s="50"/>
      <c r="E58" s="69"/>
      <c r="F58" s="50"/>
    </row>
    <row r="59" spans="2:6" x14ac:dyDescent="0.2">
      <c r="B59" s="65" t="s">
        <v>269</v>
      </c>
      <c r="C59" s="51" t="s">
        <v>270</v>
      </c>
      <c r="D59" s="50"/>
      <c r="E59" s="69"/>
      <c r="F59" s="50"/>
    </row>
    <row r="60" spans="2:6" x14ac:dyDescent="0.2">
      <c r="B60" s="65" t="s">
        <v>271</v>
      </c>
      <c r="C60" s="51" t="s">
        <v>272</v>
      </c>
      <c r="D60" s="52">
        <v>2400</v>
      </c>
      <c r="E60" s="53">
        <v>1.51</v>
      </c>
      <c r="F60" s="50"/>
    </row>
    <row r="61" spans="2:6" x14ac:dyDescent="0.2">
      <c r="B61" s="65" t="s">
        <v>273</v>
      </c>
      <c r="C61" s="51" t="s">
        <v>274</v>
      </c>
      <c r="D61" s="52">
        <v>2400</v>
      </c>
      <c r="E61" s="53">
        <v>2.0299999999999998</v>
      </c>
      <c r="F61" s="50"/>
    </row>
    <row r="62" spans="2:6" x14ac:dyDescent="0.2">
      <c r="B62" s="65" t="s">
        <v>275</v>
      </c>
      <c r="C62" s="51" t="s">
        <v>276</v>
      </c>
      <c r="D62" s="52">
        <v>500</v>
      </c>
      <c r="E62" s="69">
        <v>0.18</v>
      </c>
      <c r="F62" s="50"/>
    </row>
    <row r="63" spans="2:6" x14ac:dyDescent="0.2">
      <c r="B63" s="65"/>
      <c r="C63" s="51"/>
      <c r="D63" s="52">
        <v>600</v>
      </c>
      <c r="E63" s="69">
        <v>0.2</v>
      </c>
      <c r="F63" s="50"/>
    </row>
    <row r="64" spans="2:6" x14ac:dyDescent="0.2">
      <c r="B64" s="65"/>
      <c r="C64" s="51"/>
      <c r="D64" s="52">
        <v>700</v>
      </c>
      <c r="E64" s="69">
        <v>0.23</v>
      </c>
      <c r="F64" s="50"/>
    </row>
    <row r="65" spans="2:6" x14ac:dyDescent="0.2">
      <c r="B65" s="65" t="s">
        <v>277</v>
      </c>
      <c r="C65" s="51" t="s">
        <v>278</v>
      </c>
      <c r="D65" s="52">
        <v>500</v>
      </c>
      <c r="E65" s="69">
        <v>0.18</v>
      </c>
      <c r="F65" s="50"/>
    </row>
    <row r="66" spans="2:6" x14ac:dyDescent="0.2">
      <c r="B66" s="65"/>
      <c r="C66" s="51"/>
      <c r="D66" s="52">
        <v>600</v>
      </c>
      <c r="E66" s="69">
        <v>0.2</v>
      </c>
      <c r="F66" s="50"/>
    </row>
    <row r="67" spans="2:6" x14ac:dyDescent="0.2">
      <c r="B67" s="65" t="s">
        <v>279</v>
      </c>
      <c r="C67" s="49" t="s">
        <v>280</v>
      </c>
      <c r="D67" s="50"/>
      <c r="E67" s="69"/>
      <c r="F67" s="50"/>
    </row>
    <row r="68" spans="2:6" x14ac:dyDescent="0.2">
      <c r="B68" s="65" t="s">
        <v>281</v>
      </c>
      <c r="C68" s="51"/>
      <c r="D68" s="52">
        <v>1500</v>
      </c>
      <c r="E68" s="69">
        <v>0.64</v>
      </c>
      <c r="F68" s="50"/>
    </row>
    <row r="69" spans="2:6" x14ac:dyDescent="0.2">
      <c r="B69" s="65" t="s">
        <v>282</v>
      </c>
      <c r="C69" s="51"/>
      <c r="D69" s="52">
        <v>1700</v>
      </c>
      <c r="E69" s="69">
        <v>0.81</v>
      </c>
      <c r="F69" s="50"/>
    </row>
    <row r="70" spans="2:6" x14ac:dyDescent="0.2">
      <c r="B70" s="65" t="s">
        <v>283</v>
      </c>
      <c r="C70" s="51"/>
      <c r="D70" s="52">
        <v>1900</v>
      </c>
      <c r="E70" s="69">
        <v>1.1000000000000001</v>
      </c>
      <c r="F70" s="50"/>
    </row>
    <row r="71" spans="2:6" x14ac:dyDescent="0.2">
      <c r="B71" s="65" t="s">
        <v>284</v>
      </c>
      <c r="C71" s="49" t="s">
        <v>285</v>
      </c>
      <c r="D71" s="50"/>
      <c r="E71" s="69"/>
      <c r="F71" s="50"/>
    </row>
    <row r="72" spans="2:6" x14ac:dyDescent="0.2">
      <c r="B72" s="65" t="s">
        <v>286</v>
      </c>
      <c r="C72" s="51"/>
      <c r="D72" s="52">
        <v>400</v>
      </c>
      <c r="E72" s="69">
        <v>0.14000000000000001</v>
      </c>
      <c r="F72" s="50"/>
    </row>
    <row r="73" spans="2:6" x14ac:dyDescent="0.2">
      <c r="B73" s="65" t="s">
        <v>287</v>
      </c>
      <c r="C73" s="51"/>
      <c r="D73" s="52">
        <v>500</v>
      </c>
      <c r="E73" s="69">
        <v>0.19</v>
      </c>
      <c r="F73" s="50"/>
    </row>
    <row r="74" spans="2:6" x14ac:dyDescent="0.2">
      <c r="B74" s="65" t="s">
        <v>288</v>
      </c>
      <c r="C74" s="51"/>
      <c r="D74" s="52">
        <v>600</v>
      </c>
      <c r="E74" s="69">
        <v>0.23</v>
      </c>
      <c r="F74" s="50"/>
    </row>
    <row r="75" spans="2:6" x14ac:dyDescent="0.2">
      <c r="B75" s="65" t="s">
        <v>289</v>
      </c>
      <c r="C75" s="51"/>
      <c r="D75" s="52">
        <v>800</v>
      </c>
      <c r="E75" s="69">
        <v>0.28999999999999998</v>
      </c>
      <c r="F75" s="50"/>
    </row>
    <row r="76" spans="2:6" x14ac:dyDescent="0.2">
      <c r="B76" s="65" t="s">
        <v>290</v>
      </c>
      <c r="C76" s="51"/>
      <c r="D76" s="52">
        <v>1000</v>
      </c>
      <c r="E76" s="69">
        <v>0.35</v>
      </c>
      <c r="F76" s="50"/>
    </row>
    <row r="77" spans="2:6" x14ac:dyDescent="0.2">
      <c r="B77" s="65" t="s">
        <v>291</v>
      </c>
      <c r="C77" s="49" t="s">
        <v>292</v>
      </c>
      <c r="D77" s="50"/>
      <c r="E77" s="69"/>
      <c r="F77" s="50"/>
    </row>
    <row r="78" spans="2:6" x14ac:dyDescent="0.2">
      <c r="B78" s="65" t="s">
        <v>293</v>
      </c>
      <c r="C78" s="51" t="s">
        <v>294</v>
      </c>
      <c r="D78" s="50"/>
      <c r="E78" s="71">
        <v>0.19800000000000001</v>
      </c>
      <c r="F78" s="50"/>
    </row>
    <row r="79" spans="2:6" x14ac:dyDescent="0.2">
      <c r="B79" s="65" t="s">
        <v>295</v>
      </c>
      <c r="C79" s="51" t="s">
        <v>296</v>
      </c>
      <c r="D79" s="50"/>
      <c r="E79" s="71">
        <v>0.16300000000000001</v>
      </c>
      <c r="F79" s="50"/>
    </row>
    <row r="80" spans="2:6" x14ac:dyDescent="0.2">
      <c r="B80" s="65" t="s">
        <v>297</v>
      </c>
      <c r="C80" s="51" t="s">
        <v>298</v>
      </c>
      <c r="D80" s="50"/>
      <c r="E80" s="71">
        <v>0.14499999999999999</v>
      </c>
      <c r="F80" s="50"/>
    </row>
    <row r="81" spans="2:6" x14ac:dyDescent="0.2">
      <c r="B81" s="65" t="s">
        <v>299</v>
      </c>
      <c r="C81" s="51" t="s">
        <v>300</v>
      </c>
      <c r="D81" s="50"/>
      <c r="E81" s="71">
        <v>0.13400000000000001</v>
      </c>
      <c r="F81" s="50"/>
    </row>
    <row r="82" spans="2:6" x14ac:dyDescent="0.2">
      <c r="B82" s="65" t="s">
        <v>301</v>
      </c>
      <c r="C82" s="51" t="s">
        <v>302</v>
      </c>
      <c r="D82" s="50"/>
      <c r="E82" s="71">
        <v>0.128</v>
      </c>
      <c r="F82" s="50"/>
    </row>
    <row r="83" spans="2:6" x14ac:dyDescent="0.2">
      <c r="B83" s="65" t="s">
        <v>303</v>
      </c>
      <c r="C83" s="51" t="s">
        <v>304</v>
      </c>
      <c r="D83" s="50"/>
      <c r="E83" s="71">
        <v>8.1000000000000003E-2</v>
      </c>
      <c r="F83" s="50"/>
    </row>
    <row r="84" spans="2:6" x14ac:dyDescent="0.2">
      <c r="B84" s="65" t="s">
        <v>305</v>
      </c>
      <c r="C84" s="51" t="s">
        <v>306</v>
      </c>
      <c r="D84" s="50"/>
      <c r="E84" s="69"/>
      <c r="F84" s="50"/>
    </row>
    <row r="85" spans="2:6" x14ac:dyDescent="0.2">
      <c r="B85" s="65" t="s">
        <v>307</v>
      </c>
      <c r="C85" s="51" t="s">
        <v>308</v>
      </c>
      <c r="D85" s="52">
        <v>800</v>
      </c>
      <c r="E85" s="69">
        <v>0.28999999999999998</v>
      </c>
      <c r="F85" s="50"/>
    </row>
    <row r="86" spans="2:6" x14ac:dyDescent="0.2">
      <c r="B86" s="65" t="s">
        <v>309</v>
      </c>
      <c r="C86" s="51" t="s">
        <v>310</v>
      </c>
      <c r="D86" s="52">
        <v>1400</v>
      </c>
      <c r="E86" s="69">
        <v>0.57999999999999996</v>
      </c>
      <c r="F86" s="50"/>
    </row>
    <row r="87" spans="2:6" x14ac:dyDescent="0.2">
      <c r="B87" s="65" t="s">
        <v>311</v>
      </c>
      <c r="C87" s="51" t="s">
        <v>312</v>
      </c>
      <c r="D87" s="52">
        <v>1800</v>
      </c>
      <c r="E87" s="69">
        <v>0.35</v>
      </c>
      <c r="F87" s="50"/>
    </row>
    <row r="88" spans="2:6" x14ac:dyDescent="0.2">
      <c r="B88" s="65" t="s">
        <v>313</v>
      </c>
      <c r="C88" s="51" t="s">
        <v>314</v>
      </c>
      <c r="D88" s="50"/>
      <c r="E88" s="69"/>
      <c r="F88" s="50"/>
    </row>
    <row r="89" spans="2:6" x14ac:dyDescent="0.2">
      <c r="B89" s="65" t="s">
        <v>315</v>
      </c>
      <c r="C89" s="51" t="s">
        <v>316</v>
      </c>
      <c r="D89" s="52">
        <v>1600</v>
      </c>
      <c r="E89" s="69">
        <v>0.79</v>
      </c>
      <c r="F89" s="50"/>
    </row>
    <row r="90" spans="2:6" x14ac:dyDescent="0.2">
      <c r="B90" s="65"/>
      <c r="C90" s="51"/>
      <c r="D90" s="52">
        <v>1800</v>
      </c>
      <c r="E90" s="69">
        <v>0.99</v>
      </c>
      <c r="F90" s="50"/>
    </row>
    <row r="91" spans="2:6" x14ac:dyDescent="0.2">
      <c r="B91" s="65"/>
      <c r="C91" s="51"/>
      <c r="D91" s="52">
        <v>2000</v>
      </c>
      <c r="E91" s="69">
        <v>1.1000000000000001</v>
      </c>
      <c r="F91" s="50"/>
    </row>
    <row r="92" spans="2:6" x14ac:dyDescent="0.2">
      <c r="B92" s="65" t="s">
        <v>317</v>
      </c>
      <c r="C92" s="51" t="s">
        <v>318</v>
      </c>
      <c r="D92" s="52">
        <v>1200</v>
      </c>
      <c r="E92" s="69">
        <v>0.56000000000000005</v>
      </c>
      <c r="F92" s="50"/>
    </row>
    <row r="93" spans="2:6" x14ac:dyDescent="0.2">
      <c r="B93" s="65"/>
      <c r="C93" s="51"/>
      <c r="D93" s="52">
        <v>1400</v>
      </c>
      <c r="E93" s="69">
        <v>0.7</v>
      </c>
      <c r="F93" s="50"/>
    </row>
    <row r="94" spans="2:6" x14ac:dyDescent="0.2">
      <c r="B94" s="65"/>
      <c r="C94" s="51"/>
      <c r="D94" s="52">
        <v>1600</v>
      </c>
      <c r="E94" s="69">
        <v>0.79</v>
      </c>
      <c r="F94" s="50"/>
    </row>
    <row r="95" spans="2:6" x14ac:dyDescent="0.2">
      <c r="B95" s="65" t="s">
        <v>319</v>
      </c>
      <c r="C95" s="51" t="s">
        <v>320</v>
      </c>
      <c r="D95" s="50"/>
      <c r="E95" s="69"/>
      <c r="F95" s="50"/>
    </row>
    <row r="96" spans="2:6" x14ac:dyDescent="0.2">
      <c r="B96" s="65"/>
      <c r="C96" s="51"/>
      <c r="D96" s="52">
        <v>1000</v>
      </c>
      <c r="E96" s="69">
        <v>0.5</v>
      </c>
      <c r="F96" s="50"/>
    </row>
    <row r="97" spans="2:6" x14ac:dyDescent="0.2">
      <c r="B97" s="65"/>
      <c r="C97" s="51"/>
      <c r="D97" s="52">
        <v>1200</v>
      </c>
      <c r="E97" s="69">
        <v>0.56000000000000005</v>
      </c>
      <c r="F97" s="50"/>
    </row>
    <row r="98" spans="2:6" x14ac:dyDescent="0.2">
      <c r="B98" s="65" t="s">
        <v>321</v>
      </c>
      <c r="C98" s="51" t="s">
        <v>322</v>
      </c>
      <c r="D98" s="52">
        <v>800</v>
      </c>
      <c r="E98" s="69">
        <v>0.41</v>
      </c>
      <c r="F98" s="50"/>
    </row>
    <row r="99" spans="2:6" x14ac:dyDescent="0.2">
      <c r="B99" s="65"/>
      <c r="C99" s="51"/>
      <c r="D99" s="52">
        <v>1000</v>
      </c>
      <c r="E99" s="69">
        <v>0.46</v>
      </c>
      <c r="F99" s="50"/>
    </row>
    <row r="100" spans="2:6" x14ac:dyDescent="0.2">
      <c r="B100" s="65"/>
      <c r="C100" s="51"/>
      <c r="D100" s="52">
        <v>1200</v>
      </c>
      <c r="E100" s="69">
        <v>0.52</v>
      </c>
      <c r="F100" s="50"/>
    </row>
    <row r="101" spans="2:6" x14ac:dyDescent="0.2">
      <c r="B101" s="65"/>
      <c r="C101" s="51"/>
      <c r="D101" s="52">
        <v>1400</v>
      </c>
      <c r="E101" s="69">
        <v>0.64</v>
      </c>
      <c r="F101" s="50"/>
    </row>
    <row r="102" spans="2:6" x14ac:dyDescent="0.2">
      <c r="B102" s="65"/>
      <c r="C102" s="51"/>
      <c r="D102" s="52">
        <v>1600</v>
      </c>
      <c r="E102" s="69">
        <v>0.79</v>
      </c>
      <c r="F102" s="50"/>
    </row>
    <row r="103" spans="2:6" x14ac:dyDescent="0.2">
      <c r="B103" s="65" t="s">
        <v>323</v>
      </c>
      <c r="C103" s="51" t="s">
        <v>324</v>
      </c>
      <c r="D103" s="52">
        <v>1000</v>
      </c>
      <c r="E103" s="69">
        <v>0.44</v>
      </c>
      <c r="F103" s="50"/>
    </row>
    <row r="104" spans="2:6" x14ac:dyDescent="0.2">
      <c r="B104" s="65"/>
      <c r="C104" s="51"/>
      <c r="D104" s="52">
        <v>1200</v>
      </c>
      <c r="E104" s="69">
        <v>0.49</v>
      </c>
      <c r="F104" s="50"/>
    </row>
    <row r="105" spans="2:6" x14ac:dyDescent="0.2">
      <c r="B105" s="65"/>
      <c r="C105" s="51"/>
      <c r="D105" s="52">
        <v>1400</v>
      </c>
      <c r="E105" s="69">
        <v>0.56000000000000005</v>
      </c>
      <c r="F105" s="50"/>
    </row>
    <row r="106" spans="2:6" x14ac:dyDescent="0.2">
      <c r="B106" s="65" t="s">
        <v>325</v>
      </c>
      <c r="C106" s="51" t="s">
        <v>642</v>
      </c>
      <c r="D106" s="52">
        <v>1400</v>
      </c>
      <c r="E106" s="69">
        <v>0.49</v>
      </c>
      <c r="F106" s="50"/>
    </row>
    <row r="107" spans="2:6" x14ac:dyDescent="0.2">
      <c r="B107" s="65"/>
      <c r="C107" s="51"/>
      <c r="D107" s="52">
        <v>1600</v>
      </c>
      <c r="E107" s="69">
        <v>0.56000000000000005</v>
      </c>
      <c r="F107" s="50"/>
    </row>
    <row r="108" spans="2:6" x14ac:dyDescent="0.2">
      <c r="B108" s="65" t="s">
        <v>326</v>
      </c>
      <c r="C108" s="51" t="s">
        <v>327</v>
      </c>
      <c r="D108" s="52">
        <v>600</v>
      </c>
      <c r="E108" s="69">
        <v>0.35</v>
      </c>
      <c r="F108" s="50"/>
    </row>
    <row r="109" spans="2:6" x14ac:dyDescent="0.2">
      <c r="B109" s="65"/>
      <c r="C109" s="51"/>
      <c r="D109" s="52">
        <v>800</v>
      </c>
      <c r="E109" s="69">
        <v>0.41</v>
      </c>
      <c r="F109" s="50"/>
    </row>
    <row r="110" spans="2:6" x14ac:dyDescent="0.2">
      <c r="B110" s="65"/>
      <c r="C110" s="51"/>
      <c r="D110" s="52">
        <v>1000</v>
      </c>
      <c r="E110" s="69">
        <v>0.46</v>
      </c>
      <c r="F110" s="50"/>
    </row>
    <row r="111" spans="2:6" x14ac:dyDescent="0.2">
      <c r="B111" s="65" t="s">
        <v>328</v>
      </c>
      <c r="C111" s="51" t="s">
        <v>329</v>
      </c>
      <c r="D111" s="50"/>
      <c r="E111" s="69"/>
      <c r="F111" s="50"/>
    </row>
    <row r="112" spans="2:6" x14ac:dyDescent="0.2">
      <c r="B112" s="65"/>
      <c r="C112" s="51"/>
      <c r="D112" s="52">
        <v>800</v>
      </c>
      <c r="E112" s="69">
        <v>0.44</v>
      </c>
      <c r="F112" s="50"/>
    </row>
    <row r="113" spans="2:6" x14ac:dyDescent="0.2">
      <c r="B113" s="65"/>
      <c r="C113" s="51"/>
      <c r="D113" s="52">
        <v>1000</v>
      </c>
      <c r="E113" s="69">
        <v>0.56000000000000005</v>
      </c>
      <c r="F113" s="50"/>
    </row>
    <row r="114" spans="2:6" x14ac:dyDescent="0.2">
      <c r="B114" s="65"/>
      <c r="C114" s="51"/>
      <c r="D114" s="52">
        <v>1200</v>
      </c>
      <c r="E114" s="69">
        <v>0.7</v>
      </c>
      <c r="F114" s="50"/>
    </row>
    <row r="115" spans="2:6" x14ac:dyDescent="0.2">
      <c r="B115" s="65"/>
      <c r="C115" s="51"/>
      <c r="D115" s="52">
        <v>800</v>
      </c>
      <c r="E115" s="69">
        <v>0.44</v>
      </c>
      <c r="F115" s="50"/>
    </row>
    <row r="116" spans="2:6" x14ac:dyDescent="0.2">
      <c r="B116" s="65"/>
      <c r="C116" s="51"/>
      <c r="D116" s="52">
        <v>1000</v>
      </c>
      <c r="E116" s="69">
        <v>0.56000000000000005</v>
      </c>
      <c r="F116" s="50"/>
    </row>
    <row r="117" spans="2:6" x14ac:dyDescent="0.2">
      <c r="B117" s="65"/>
      <c r="C117" s="51"/>
      <c r="D117" s="52">
        <v>1200</v>
      </c>
      <c r="E117" s="69">
        <v>0.7</v>
      </c>
      <c r="F117" s="50"/>
    </row>
    <row r="118" spans="2:6" x14ac:dyDescent="0.2">
      <c r="B118" s="65" t="s">
        <v>330</v>
      </c>
      <c r="C118" s="51" t="s">
        <v>331</v>
      </c>
      <c r="D118" s="50"/>
      <c r="E118" s="69"/>
      <c r="F118" s="50"/>
    </row>
    <row r="119" spans="2:6" x14ac:dyDescent="0.2">
      <c r="B119" s="65" t="s">
        <v>332</v>
      </c>
      <c r="C119" s="51" t="s">
        <v>333</v>
      </c>
      <c r="D119" s="52">
        <v>1000</v>
      </c>
      <c r="E119" s="69">
        <v>0.46</v>
      </c>
      <c r="F119" s="50"/>
    </row>
    <row r="120" spans="2:6" x14ac:dyDescent="0.2">
      <c r="B120" s="65"/>
      <c r="C120" s="51"/>
      <c r="D120" s="52">
        <v>1200</v>
      </c>
      <c r="E120" s="69">
        <v>0.52</v>
      </c>
      <c r="F120" s="50"/>
    </row>
    <row r="121" spans="2:6" x14ac:dyDescent="0.2">
      <c r="B121" s="65"/>
      <c r="C121" s="51"/>
      <c r="D121" s="52">
        <v>1400</v>
      </c>
      <c r="E121" s="69">
        <v>0.6</v>
      </c>
      <c r="F121" s="50"/>
    </row>
    <row r="122" spans="2:6" x14ac:dyDescent="0.2">
      <c r="B122" s="65"/>
      <c r="C122" s="51"/>
      <c r="D122" s="52">
        <v>1800</v>
      </c>
      <c r="E122" s="69">
        <v>0.79</v>
      </c>
      <c r="F122" s="50"/>
    </row>
    <row r="123" spans="2:6" x14ac:dyDescent="0.2">
      <c r="B123" s="65" t="s">
        <v>334</v>
      </c>
      <c r="C123" s="51" t="s">
        <v>335</v>
      </c>
      <c r="D123" s="52">
        <v>1000</v>
      </c>
      <c r="E123" s="69">
        <v>0.46</v>
      </c>
      <c r="F123" s="50"/>
    </row>
    <row r="124" spans="2:6" x14ac:dyDescent="0.2">
      <c r="B124" s="65"/>
      <c r="C124" s="51"/>
      <c r="D124" s="52">
        <v>1200</v>
      </c>
      <c r="E124" s="69">
        <v>0.52</v>
      </c>
      <c r="F124" s="50"/>
    </row>
    <row r="125" spans="2:6" x14ac:dyDescent="0.2">
      <c r="B125" s="65"/>
      <c r="C125" s="51"/>
      <c r="D125" s="52">
        <v>1400</v>
      </c>
      <c r="E125" s="69">
        <v>0.6</v>
      </c>
      <c r="F125" s="50"/>
    </row>
    <row r="126" spans="2:6" x14ac:dyDescent="0.2">
      <c r="B126" s="65" t="s">
        <v>336</v>
      </c>
      <c r="C126" s="51" t="s">
        <v>337</v>
      </c>
      <c r="D126" s="52">
        <v>2000</v>
      </c>
      <c r="E126" s="69">
        <v>1.05</v>
      </c>
      <c r="F126" s="50"/>
    </row>
    <row r="127" spans="2:6" x14ac:dyDescent="0.2">
      <c r="B127" s="64" t="s">
        <v>518</v>
      </c>
      <c r="C127" s="47" t="s">
        <v>251</v>
      </c>
      <c r="D127" s="48"/>
      <c r="E127" s="68"/>
      <c r="F127" s="48"/>
    </row>
    <row r="128" spans="2:6" x14ac:dyDescent="0.2">
      <c r="B128" s="65" t="s">
        <v>338</v>
      </c>
      <c r="C128" s="51" t="s">
        <v>339</v>
      </c>
      <c r="D128" s="50"/>
      <c r="E128" s="69"/>
      <c r="F128" s="50"/>
    </row>
    <row r="129" spans="2:6" x14ac:dyDescent="0.2">
      <c r="B129" s="65" t="s">
        <v>340</v>
      </c>
      <c r="C129" s="51"/>
      <c r="D129" s="52">
        <v>600</v>
      </c>
      <c r="E129" s="69">
        <v>0.18</v>
      </c>
      <c r="F129" s="53">
        <v>1</v>
      </c>
    </row>
    <row r="130" spans="2:6" x14ac:dyDescent="0.2">
      <c r="B130" s="65" t="s">
        <v>341</v>
      </c>
      <c r="C130" s="51"/>
      <c r="D130" s="52">
        <v>860</v>
      </c>
      <c r="E130" s="69">
        <v>0.2</v>
      </c>
      <c r="F130" s="50"/>
    </row>
    <row r="131" spans="2:6" x14ac:dyDescent="0.2">
      <c r="B131" s="65" t="s">
        <v>342</v>
      </c>
      <c r="C131" s="51"/>
      <c r="D131" s="52">
        <v>900</v>
      </c>
      <c r="E131" s="69">
        <v>0.3</v>
      </c>
      <c r="F131" s="50"/>
    </row>
    <row r="132" spans="2:6" x14ac:dyDescent="0.2">
      <c r="B132" s="65" t="s">
        <v>343</v>
      </c>
      <c r="C132" s="51"/>
      <c r="D132" s="52">
        <v>1200</v>
      </c>
      <c r="E132" s="69">
        <v>0.43</v>
      </c>
      <c r="F132" s="50"/>
    </row>
    <row r="133" spans="2:6" x14ac:dyDescent="0.2">
      <c r="B133" s="65" t="s">
        <v>344</v>
      </c>
      <c r="C133" s="51"/>
      <c r="D133" s="52">
        <v>1500</v>
      </c>
      <c r="E133" s="69">
        <v>0.56000000000000005</v>
      </c>
      <c r="F133" s="50"/>
    </row>
    <row r="134" spans="2:6" x14ac:dyDescent="0.2">
      <c r="B134" s="65" t="s">
        <v>345</v>
      </c>
      <c r="C134" s="51" t="s">
        <v>346</v>
      </c>
      <c r="D134" s="52">
        <v>700</v>
      </c>
      <c r="E134" s="69">
        <v>0.21</v>
      </c>
      <c r="F134" s="53">
        <v>1</v>
      </c>
    </row>
    <row r="135" spans="2:6" x14ac:dyDescent="0.2">
      <c r="B135" s="65"/>
      <c r="C135" s="51"/>
      <c r="D135" s="52">
        <v>900</v>
      </c>
      <c r="E135" s="69">
        <v>0.25</v>
      </c>
      <c r="F135" s="50"/>
    </row>
    <row r="136" spans="2:6" x14ac:dyDescent="0.2">
      <c r="B136" s="65"/>
      <c r="C136" s="51"/>
      <c r="D136" s="50"/>
      <c r="E136" s="69"/>
      <c r="F136" s="50"/>
    </row>
    <row r="137" spans="2:6" ht="15" x14ac:dyDescent="0.2">
      <c r="B137" s="63">
        <v>2</v>
      </c>
      <c r="C137" s="45" t="s">
        <v>347</v>
      </c>
      <c r="D137" s="46"/>
      <c r="E137" s="67"/>
      <c r="F137" s="46"/>
    </row>
    <row r="138" spans="2:6" x14ac:dyDescent="0.2">
      <c r="B138" s="64" t="s">
        <v>519</v>
      </c>
      <c r="C138" s="47" t="s">
        <v>348</v>
      </c>
      <c r="D138" s="48" t="s">
        <v>123</v>
      </c>
      <c r="E138" s="68">
        <v>1.5</v>
      </c>
      <c r="F138" s="48" t="s">
        <v>643</v>
      </c>
    </row>
    <row r="139" spans="2:6" x14ac:dyDescent="0.2">
      <c r="B139" s="64" t="s">
        <v>520</v>
      </c>
      <c r="C139" s="47" t="s">
        <v>349</v>
      </c>
      <c r="D139" s="48" t="s">
        <v>124</v>
      </c>
      <c r="E139" s="68">
        <v>2</v>
      </c>
      <c r="F139" s="48" t="s">
        <v>125</v>
      </c>
    </row>
    <row r="140" spans="2:6" x14ac:dyDescent="0.2">
      <c r="B140" s="65"/>
      <c r="C140" s="51"/>
      <c r="D140" s="50"/>
      <c r="E140" s="69"/>
      <c r="F140" s="50"/>
    </row>
    <row r="141" spans="2:6" ht="15" x14ac:dyDescent="0.2">
      <c r="B141" s="63">
        <v>3</v>
      </c>
      <c r="C141" s="45" t="s">
        <v>350</v>
      </c>
      <c r="D141" s="46"/>
      <c r="E141" s="67"/>
      <c r="F141" s="46"/>
    </row>
    <row r="142" spans="2:6" x14ac:dyDescent="0.2">
      <c r="B142" s="64" t="s">
        <v>521</v>
      </c>
      <c r="C142" s="47" t="s">
        <v>351</v>
      </c>
      <c r="D142" s="48"/>
      <c r="E142" s="68"/>
      <c r="F142" s="48"/>
    </row>
    <row r="143" spans="2:6" x14ac:dyDescent="0.2">
      <c r="B143" s="65" t="s">
        <v>352</v>
      </c>
      <c r="C143" s="51"/>
      <c r="D143" s="52">
        <v>450</v>
      </c>
      <c r="E143" s="69">
        <v>0.12</v>
      </c>
      <c r="F143" s="57">
        <v>1.6</v>
      </c>
    </row>
    <row r="144" spans="2:6" x14ac:dyDescent="0.2">
      <c r="B144" s="65" t="s">
        <v>353</v>
      </c>
      <c r="C144" s="51"/>
      <c r="D144" s="52">
        <v>500</v>
      </c>
      <c r="E144" s="69">
        <v>0.13</v>
      </c>
      <c r="F144" s="50"/>
    </row>
    <row r="145" spans="2:6" x14ac:dyDescent="0.2">
      <c r="B145" s="65" t="s">
        <v>354</v>
      </c>
      <c r="C145" s="51"/>
      <c r="D145" s="52">
        <v>700</v>
      </c>
      <c r="E145" s="69">
        <v>0.17</v>
      </c>
      <c r="F145" s="50"/>
    </row>
    <row r="146" spans="2:6" x14ac:dyDescent="0.2">
      <c r="B146" s="64" t="s">
        <v>522</v>
      </c>
      <c r="C146" s="47" t="s">
        <v>355</v>
      </c>
      <c r="D146" s="48"/>
      <c r="E146" s="68">
        <v>0.21</v>
      </c>
      <c r="F146" s="48"/>
    </row>
    <row r="147" spans="2:6" x14ac:dyDescent="0.2">
      <c r="B147" s="64" t="s">
        <v>523</v>
      </c>
      <c r="C147" s="47" t="s">
        <v>356</v>
      </c>
      <c r="D147" s="48"/>
      <c r="E147" s="68">
        <v>0.17</v>
      </c>
      <c r="F147" s="48"/>
    </row>
    <row r="148" spans="2:6" x14ac:dyDescent="0.2">
      <c r="B148" s="64" t="s">
        <v>524</v>
      </c>
      <c r="C148" s="47" t="s">
        <v>357</v>
      </c>
      <c r="D148" s="48"/>
      <c r="E148" s="68">
        <v>0.14000000000000001</v>
      </c>
      <c r="F148" s="48"/>
    </row>
    <row r="149" spans="2:6" x14ac:dyDescent="0.2">
      <c r="B149" s="64" t="s">
        <v>525</v>
      </c>
      <c r="C149" s="47" t="s">
        <v>358</v>
      </c>
      <c r="D149" s="58">
        <v>300</v>
      </c>
      <c r="E149" s="68">
        <v>0.09</v>
      </c>
      <c r="F149" s="56">
        <v>1.6</v>
      </c>
    </row>
    <row r="150" spans="2:6" x14ac:dyDescent="0.2">
      <c r="B150" s="65" t="s">
        <v>359</v>
      </c>
      <c r="C150" s="51"/>
      <c r="D150" s="52">
        <v>500</v>
      </c>
      <c r="E150" s="69">
        <v>0.13</v>
      </c>
      <c r="F150" s="57">
        <v>1.6</v>
      </c>
    </row>
    <row r="151" spans="2:6" x14ac:dyDescent="0.2">
      <c r="B151" s="65" t="s">
        <v>360</v>
      </c>
      <c r="C151" s="51"/>
      <c r="D151" s="52">
        <v>700</v>
      </c>
      <c r="E151" s="69">
        <v>0.17</v>
      </c>
      <c r="F151" s="57">
        <v>1.6</v>
      </c>
    </row>
    <row r="152" spans="2:6" x14ac:dyDescent="0.2">
      <c r="B152" s="65" t="s">
        <v>361</v>
      </c>
      <c r="C152" s="51"/>
      <c r="D152" s="52">
        <v>1000</v>
      </c>
      <c r="E152" s="69">
        <v>0.24</v>
      </c>
      <c r="F152" s="57">
        <v>1.6</v>
      </c>
    </row>
    <row r="153" spans="2:6" x14ac:dyDescent="0.2">
      <c r="B153" s="64" t="s">
        <v>526</v>
      </c>
      <c r="C153" s="47" t="s">
        <v>362</v>
      </c>
      <c r="D153" s="58">
        <v>300</v>
      </c>
      <c r="E153" s="68">
        <v>0.1</v>
      </c>
      <c r="F153" s="56">
        <v>1.7</v>
      </c>
    </row>
    <row r="154" spans="2:6" x14ac:dyDescent="0.2">
      <c r="B154" s="65" t="s">
        <v>363</v>
      </c>
      <c r="C154" s="51"/>
      <c r="D154" s="52">
        <v>600</v>
      </c>
      <c r="E154" s="69">
        <v>0.14000000000000001</v>
      </c>
      <c r="F154" s="57">
        <v>1.7</v>
      </c>
    </row>
    <row r="155" spans="2:6" x14ac:dyDescent="0.2">
      <c r="B155" s="65" t="s">
        <v>364</v>
      </c>
      <c r="C155" s="51"/>
      <c r="D155" s="52">
        <v>900</v>
      </c>
      <c r="E155" s="69">
        <v>0.18</v>
      </c>
      <c r="F155" s="57">
        <v>1.7</v>
      </c>
    </row>
    <row r="156" spans="2:6" x14ac:dyDescent="0.2">
      <c r="B156" s="64" t="s">
        <v>527</v>
      </c>
      <c r="C156" s="47" t="s">
        <v>365</v>
      </c>
      <c r="D156" s="48"/>
      <c r="E156" s="68"/>
      <c r="F156" s="48"/>
    </row>
    <row r="157" spans="2:6" x14ac:dyDescent="0.2">
      <c r="B157" s="65" t="s">
        <v>366</v>
      </c>
      <c r="C157" s="51" t="s">
        <v>367</v>
      </c>
      <c r="D157" s="52">
        <v>650</v>
      </c>
      <c r="E157" s="69">
        <v>0.13</v>
      </c>
      <c r="F157" s="57">
        <v>1.7</v>
      </c>
    </row>
    <row r="158" spans="2:6" x14ac:dyDescent="0.2">
      <c r="B158" s="65" t="s">
        <v>368</v>
      </c>
      <c r="C158" s="51" t="s">
        <v>369</v>
      </c>
      <c r="D158" s="52">
        <v>500</v>
      </c>
      <c r="E158" s="69">
        <v>0.24</v>
      </c>
      <c r="F158" s="50"/>
    </row>
    <row r="159" spans="2:6" x14ac:dyDescent="0.2">
      <c r="B159" s="64" t="s">
        <v>528</v>
      </c>
      <c r="C159" s="47" t="s">
        <v>370</v>
      </c>
      <c r="D159" s="48"/>
      <c r="E159" s="68"/>
      <c r="F159" s="48"/>
    </row>
    <row r="160" spans="2:6" x14ac:dyDescent="0.2">
      <c r="B160" s="65" t="s">
        <v>371</v>
      </c>
      <c r="C160" s="51" t="s">
        <v>367</v>
      </c>
      <c r="D160" s="52">
        <v>700</v>
      </c>
      <c r="E160" s="69">
        <v>0.15</v>
      </c>
      <c r="F160" s="50"/>
    </row>
    <row r="161" spans="2:6" x14ac:dyDescent="0.2">
      <c r="B161" s="65" t="s">
        <v>372</v>
      </c>
      <c r="C161" s="51" t="s">
        <v>369</v>
      </c>
      <c r="D161" s="52">
        <v>700</v>
      </c>
      <c r="E161" s="69">
        <v>0.28999999999999998</v>
      </c>
      <c r="F161" s="50"/>
    </row>
    <row r="162" spans="2:6" x14ac:dyDescent="0.2">
      <c r="B162" s="65"/>
      <c r="C162" s="51"/>
      <c r="D162" s="50"/>
      <c r="E162" s="69"/>
      <c r="F162" s="50"/>
    </row>
    <row r="163" spans="2:6" ht="15" x14ac:dyDescent="0.2">
      <c r="B163" s="63">
        <v>4</v>
      </c>
      <c r="C163" s="45" t="s">
        <v>373</v>
      </c>
      <c r="D163" s="46"/>
      <c r="E163" s="67"/>
      <c r="F163" s="46"/>
    </row>
    <row r="164" spans="2:6" x14ac:dyDescent="0.2">
      <c r="B164" s="64" t="s">
        <v>529</v>
      </c>
      <c r="C164" s="47" t="s">
        <v>374</v>
      </c>
      <c r="D164" s="58">
        <v>7500</v>
      </c>
      <c r="E164" s="68">
        <v>50</v>
      </c>
      <c r="F164" s="55">
        <v>0.45</v>
      </c>
    </row>
    <row r="165" spans="2:6" x14ac:dyDescent="0.2">
      <c r="B165" s="64" t="s">
        <v>530</v>
      </c>
      <c r="C165" s="47" t="s">
        <v>375</v>
      </c>
      <c r="D165" s="48"/>
      <c r="E165" s="68"/>
      <c r="F165" s="48"/>
    </row>
    <row r="166" spans="2:6" x14ac:dyDescent="0.2">
      <c r="B166" s="65" t="s">
        <v>376</v>
      </c>
      <c r="C166" s="51" t="s">
        <v>375</v>
      </c>
      <c r="D166" s="52">
        <v>8900</v>
      </c>
      <c r="E166" s="69">
        <v>380</v>
      </c>
      <c r="F166" s="53">
        <v>0.38</v>
      </c>
    </row>
    <row r="167" spans="2:6" x14ac:dyDescent="0.2">
      <c r="B167" s="64" t="s">
        <v>531</v>
      </c>
      <c r="C167" s="47" t="s">
        <v>377</v>
      </c>
      <c r="D167" s="58">
        <v>8400</v>
      </c>
      <c r="E167" s="68">
        <v>120</v>
      </c>
      <c r="F167" s="55">
        <v>0.38</v>
      </c>
    </row>
    <row r="168" spans="2:6" x14ac:dyDescent="0.2">
      <c r="B168" s="64" t="s">
        <v>532</v>
      </c>
      <c r="C168" s="47" t="s">
        <v>378</v>
      </c>
      <c r="D168" s="48"/>
      <c r="E168" s="68"/>
      <c r="F168" s="48"/>
    </row>
    <row r="169" spans="2:6" x14ac:dyDescent="0.2">
      <c r="B169" s="65" t="s">
        <v>379</v>
      </c>
      <c r="C169" s="51" t="s">
        <v>378</v>
      </c>
      <c r="D169" s="50"/>
      <c r="E169" s="69">
        <v>200</v>
      </c>
      <c r="F169" s="50"/>
    </row>
    <row r="170" spans="2:6" x14ac:dyDescent="0.2">
      <c r="B170" s="65" t="s">
        <v>380</v>
      </c>
      <c r="C170" s="51" t="s">
        <v>381</v>
      </c>
      <c r="D170" s="52">
        <v>2800</v>
      </c>
      <c r="E170" s="69">
        <v>160</v>
      </c>
      <c r="F170" s="53">
        <v>0.88</v>
      </c>
    </row>
    <row r="171" spans="2:6" x14ac:dyDescent="0.2">
      <c r="B171" s="64" t="s">
        <v>533</v>
      </c>
      <c r="C171" s="47" t="s">
        <v>382</v>
      </c>
      <c r="D171" s="58">
        <v>8700</v>
      </c>
      <c r="E171" s="68">
        <v>65</v>
      </c>
      <c r="F171" s="55">
        <v>0.38</v>
      </c>
    </row>
    <row r="172" spans="2:6" x14ac:dyDescent="0.2">
      <c r="B172" s="64" t="s">
        <v>534</v>
      </c>
      <c r="C172" s="47" t="s">
        <v>383</v>
      </c>
      <c r="D172" s="58">
        <v>11300</v>
      </c>
      <c r="E172" s="68">
        <v>35</v>
      </c>
      <c r="F172" s="55">
        <v>0.13</v>
      </c>
    </row>
    <row r="173" spans="2:6" x14ac:dyDescent="0.2">
      <c r="B173" s="64" t="s">
        <v>535</v>
      </c>
      <c r="C173" s="47" t="s">
        <v>384</v>
      </c>
      <c r="D173" s="58">
        <v>7800</v>
      </c>
      <c r="E173" s="68">
        <v>50</v>
      </c>
      <c r="F173" s="55">
        <v>0.45</v>
      </c>
    </row>
    <row r="174" spans="2:6" x14ac:dyDescent="0.2">
      <c r="B174" s="65" t="s">
        <v>385</v>
      </c>
      <c r="C174" s="51" t="s">
        <v>386</v>
      </c>
      <c r="D174" s="52">
        <v>7900</v>
      </c>
      <c r="E174" s="69">
        <v>17</v>
      </c>
      <c r="F174" s="53">
        <v>0.5</v>
      </c>
    </row>
    <row r="175" spans="2:6" x14ac:dyDescent="0.2">
      <c r="B175" s="65" t="s">
        <v>387</v>
      </c>
      <c r="C175" s="51" t="s">
        <v>388</v>
      </c>
      <c r="D175" s="52">
        <v>7900</v>
      </c>
      <c r="E175" s="69">
        <v>30</v>
      </c>
      <c r="F175" s="53">
        <v>0.46</v>
      </c>
    </row>
    <row r="176" spans="2:6" x14ac:dyDescent="0.2">
      <c r="B176" s="64" t="s">
        <v>635</v>
      </c>
      <c r="C176" s="47" t="s">
        <v>389</v>
      </c>
      <c r="D176" s="58">
        <v>7200</v>
      </c>
      <c r="E176" s="68">
        <v>110</v>
      </c>
      <c r="F176" s="55">
        <v>0.38</v>
      </c>
    </row>
    <row r="177" spans="2:6" ht="15" x14ac:dyDescent="0.2">
      <c r="B177" s="63">
        <v>5</v>
      </c>
      <c r="C177" s="45" t="s">
        <v>390</v>
      </c>
      <c r="D177" s="46"/>
      <c r="E177" s="67"/>
      <c r="F177" s="46"/>
    </row>
    <row r="178" spans="2:6" x14ac:dyDescent="0.2">
      <c r="B178" s="64" t="s">
        <v>536</v>
      </c>
      <c r="C178" s="47" t="s">
        <v>391</v>
      </c>
      <c r="D178" s="48"/>
      <c r="E178" s="68"/>
      <c r="F178" s="48"/>
    </row>
    <row r="179" spans="2:6" x14ac:dyDescent="0.2">
      <c r="B179" s="65" t="s">
        <v>392</v>
      </c>
      <c r="C179" s="51" t="s">
        <v>393</v>
      </c>
      <c r="D179" s="52">
        <v>2500</v>
      </c>
      <c r="E179" s="69">
        <v>1</v>
      </c>
      <c r="F179" s="53">
        <v>0.75</v>
      </c>
    </row>
    <row r="180" spans="2:6" x14ac:dyDescent="0.2">
      <c r="B180" s="65" t="s">
        <v>394</v>
      </c>
      <c r="C180" s="51" t="s">
        <v>395</v>
      </c>
      <c r="D180" s="52">
        <v>2200</v>
      </c>
      <c r="E180" s="69">
        <v>1.4</v>
      </c>
      <c r="F180" s="53">
        <v>0.75</v>
      </c>
    </row>
    <row r="181" spans="2:6" x14ac:dyDescent="0.2">
      <c r="B181" s="65" t="s">
        <v>396</v>
      </c>
      <c r="C181" s="51" t="s">
        <v>397</v>
      </c>
      <c r="D181" s="52">
        <v>2000</v>
      </c>
      <c r="E181" s="69">
        <v>1.2</v>
      </c>
      <c r="F181" s="53">
        <v>0.75</v>
      </c>
    </row>
    <row r="182" spans="2:6" ht="15" x14ac:dyDescent="0.2">
      <c r="B182" s="63">
        <v>6</v>
      </c>
      <c r="C182" s="45" t="s">
        <v>398</v>
      </c>
      <c r="D182" s="46"/>
      <c r="E182" s="67"/>
      <c r="F182" s="46"/>
    </row>
    <row r="183" spans="2:6" x14ac:dyDescent="0.2">
      <c r="B183" s="64" t="s">
        <v>537</v>
      </c>
      <c r="C183" s="47" t="s">
        <v>399</v>
      </c>
      <c r="D183" s="58">
        <v>1200</v>
      </c>
      <c r="E183" s="68">
        <v>0.17</v>
      </c>
      <c r="F183" s="55">
        <v>1.4</v>
      </c>
    </row>
    <row r="184" spans="2:6" x14ac:dyDescent="0.2">
      <c r="B184" s="64" t="s">
        <v>538</v>
      </c>
      <c r="C184" s="47" t="s">
        <v>400</v>
      </c>
      <c r="D184" s="58">
        <v>2100</v>
      </c>
      <c r="E184" s="68">
        <v>0.7</v>
      </c>
      <c r="F184" s="55">
        <v>1</v>
      </c>
    </row>
    <row r="185" spans="2:6" x14ac:dyDescent="0.2">
      <c r="B185" s="64" t="s">
        <v>539</v>
      </c>
      <c r="C185" s="47" t="s">
        <v>401</v>
      </c>
      <c r="D185" s="58">
        <v>1050</v>
      </c>
      <c r="E185" s="68">
        <v>0.17</v>
      </c>
      <c r="F185" s="48"/>
    </row>
    <row r="186" spans="2:6" x14ac:dyDescent="0.2">
      <c r="B186" s="64" t="s">
        <v>540</v>
      </c>
      <c r="C186" s="47" t="s">
        <v>402</v>
      </c>
      <c r="D186" s="58">
        <v>1100</v>
      </c>
      <c r="E186" s="68">
        <v>0.23</v>
      </c>
      <c r="F186" s="48"/>
    </row>
    <row r="187" spans="2:6" ht="15" x14ac:dyDescent="0.2">
      <c r="B187" s="63">
        <v>7</v>
      </c>
      <c r="C187" s="45" t="s">
        <v>403</v>
      </c>
      <c r="D187" s="46"/>
      <c r="E187" s="67"/>
      <c r="F187" s="46"/>
    </row>
    <row r="188" spans="2:6" x14ac:dyDescent="0.2">
      <c r="B188" s="65" t="s">
        <v>404</v>
      </c>
      <c r="C188" s="51" t="s">
        <v>405</v>
      </c>
      <c r="D188" s="50"/>
      <c r="E188" s="71">
        <v>4.1000000000000002E-2</v>
      </c>
      <c r="F188" s="50"/>
    </row>
    <row r="189" spans="2:6" x14ac:dyDescent="0.2">
      <c r="B189" s="65" t="s">
        <v>406</v>
      </c>
      <c r="C189" s="51" t="s">
        <v>407</v>
      </c>
      <c r="D189" s="52">
        <v>40</v>
      </c>
      <c r="E189" s="71">
        <v>4.1000000000000002E-2</v>
      </c>
      <c r="F189" s="50"/>
    </row>
    <row r="190" spans="2:6" x14ac:dyDescent="0.2">
      <c r="B190" s="64" t="s">
        <v>541</v>
      </c>
      <c r="C190" s="47" t="s">
        <v>408</v>
      </c>
      <c r="D190" s="58">
        <v>50</v>
      </c>
      <c r="E190" s="72">
        <v>4.1000000000000002E-2</v>
      </c>
      <c r="F190" s="48"/>
    </row>
    <row r="191" spans="2:6" ht="28.5" x14ac:dyDescent="0.2">
      <c r="B191" s="64" t="s">
        <v>542</v>
      </c>
      <c r="C191" s="47" t="s">
        <v>409</v>
      </c>
      <c r="D191" s="48" t="s">
        <v>410</v>
      </c>
      <c r="E191" s="68">
        <v>570</v>
      </c>
      <c r="F191" s="55">
        <v>0.14000000000000001</v>
      </c>
    </row>
    <row r="192" spans="2:6" x14ac:dyDescent="0.2">
      <c r="B192" s="65"/>
      <c r="C192" s="51"/>
      <c r="D192" s="50" t="s">
        <v>411</v>
      </c>
      <c r="E192" s="69" t="s">
        <v>412</v>
      </c>
      <c r="F192" s="54">
        <v>9.2999999999999999E-2</v>
      </c>
    </row>
    <row r="193" spans="2:6" x14ac:dyDescent="0.2">
      <c r="B193" s="65"/>
      <c r="C193" s="51"/>
      <c r="D193" s="50" t="s">
        <v>413</v>
      </c>
      <c r="E193" s="69" t="s">
        <v>414</v>
      </c>
      <c r="F193" s="54">
        <v>8.1000000000000003E-2</v>
      </c>
    </row>
    <row r="194" spans="2:6" x14ac:dyDescent="0.2">
      <c r="B194" s="64" t="s">
        <v>543</v>
      </c>
      <c r="C194" s="47" t="s">
        <v>415</v>
      </c>
      <c r="D194" s="48"/>
      <c r="E194" s="68"/>
      <c r="F194" s="48"/>
    </row>
    <row r="195" spans="2:6" x14ac:dyDescent="0.2">
      <c r="B195" s="65"/>
      <c r="C195" s="51"/>
      <c r="D195" s="52">
        <v>120</v>
      </c>
      <c r="E195" s="71">
        <v>4.1000000000000002E-2</v>
      </c>
      <c r="F195" s="50"/>
    </row>
    <row r="196" spans="2:6" x14ac:dyDescent="0.2">
      <c r="B196" s="65"/>
      <c r="C196" s="51"/>
      <c r="D196" s="52">
        <v>160</v>
      </c>
      <c r="E196" s="71">
        <v>4.3999999999999997E-2</v>
      </c>
      <c r="F196" s="50"/>
    </row>
    <row r="197" spans="2:6" x14ac:dyDescent="0.2">
      <c r="B197" s="65"/>
      <c r="C197" s="51"/>
      <c r="D197" s="52">
        <v>200</v>
      </c>
      <c r="E197" s="71">
        <v>4.5999999999999999E-2</v>
      </c>
      <c r="F197" s="50"/>
    </row>
    <row r="198" spans="2:6" x14ac:dyDescent="0.2">
      <c r="B198" s="64" t="s">
        <v>544</v>
      </c>
      <c r="C198" s="47" t="s">
        <v>416</v>
      </c>
      <c r="D198" s="58">
        <v>450</v>
      </c>
      <c r="E198" s="72">
        <v>6.4000000000000001E-2</v>
      </c>
      <c r="F198" s="48"/>
    </row>
    <row r="199" spans="2:6" x14ac:dyDescent="0.2">
      <c r="B199" s="64" t="s">
        <v>545</v>
      </c>
      <c r="C199" s="47" t="s">
        <v>417</v>
      </c>
      <c r="D199" s="48"/>
      <c r="E199" s="72">
        <v>4.1000000000000002E-2</v>
      </c>
      <c r="F199" s="48"/>
    </row>
    <row r="200" spans="2:6" x14ac:dyDescent="0.2">
      <c r="B200" s="64" t="s">
        <v>546</v>
      </c>
      <c r="C200" s="47" t="s">
        <v>418</v>
      </c>
      <c r="D200" s="48"/>
      <c r="E200" s="72">
        <v>4.1000000000000002E-2</v>
      </c>
      <c r="F200" s="48"/>
    </row>
    <row r="201" spans="2:6" x14ac:dyDescent="0.2">
      <c r="B201" s="64" t="s">
        <v>547</v>
      </c>
      <c r="C201" s="47" t="s">
        <v>419</v>
      </c>
      <c r="D201" s="48" t="s">
        <v>420</v>
      </c>
      <c r="E201" s="72">
        <v>4.1000000000000002E-2</v>
      </c>
      <c r="F201" s="48"/>
    </row>
    <row r="202" spans="2:6" x14ac:dyDescent="0.2">
      <c r="B202" s="64" t="s">
        <v>548</v>
      </c>
      <c r="C202" s="47" t="s">
        <v>421</v>
      </c>
      <c r="D202" s="48" t="s">
        <v>422</v>
      </c>
      <c r="E202" s="72">
        <v>0.03</v>
      </c>
      <c r="F202" s="48"/>
    </row>
    <row r="203" spans="2:6" x14ac:dyDescent="0.2">
      <c r="B203" s="64" t="s">
        <v>549</v>
      </c>
      <c r="C203" s="47" t="s">
        <v>423</v>
      </c>
      <c r="D203" s="58">
        <v>70</v>
      </c>
      <c r="E203" s="72">
        <v>0.05</v>
      </c>
      <c r="F203" s="56">
        <v>2.2999999999999998</v>
      </c>
    </row>
    <row r="204" spans="2:6" ht="15" x14ac:dyDescent="0.2">
      <c r="B204" s="63">
        <v>8</v>
      </c>
      <c r="C204" s="45" t="s">
        <v>424</v>
      </c>
      <c r="D204" s="46"/>
      <c r="E204" s="67"/>
      <c r="F204" s="46"/>
    </row>
    <row r="205" spans="2:6" x14ac:dyDescent="0.2">
      <c r="B205" s="64" t="s">
        <v>550</v>
      </c>
      <c r="C205" s="47" t="s">
        <v>425</v>
      </c>
      <c r="D205" s="58">
        <v>1200</v>
      </c>
      <c r="E205" s="68">
        <v>0.17</v>
      </c>
      <c r="F205" s="55">
        <v>1.4</v>
      </c>
    </row>
    <row r="206" spans="2:6" x14ac:dyDescent="0.2">
      <c r="B206" s="64" t="s">
        <v>551</v>
      </c>
      <c r="C206" s="47" t="s">
        <v>426</v>
      </c>
      <c r="D206" s="58">
        <v>1700</v>
      </c>
      <c r="E206" s="68">
        <v>0.25</v>
      </c>
      <c r="F206" s="55">
        <v>1.4</v>
      </c>
    </row>
    <row r="207" spans="2:6" x14ac:dyDescent="0.2">
      <c r="B207" s="64" t="s">
        <v>552</v>
      </c>
      <c r="C207" s="47" t="s">
        <v>427</v>
      </c>
      <c r="D207" s="48"/>
      <c r="E207" s="68"/>
      <c r="F207" s="48"/>
    </row>
    <row r="208" spans="2:6" x14ac:dyDescent="0.2">
      <c r="B208" s="65" t="s">
        <v>428</v>
      </c>
      <c r="C208" s="51" t="s">
        <v>429</v>
      </c>
      <c r="D208" s="52">
        <v>270</v>
      </c>
      <c r="E208" s="69">
        <v>0.1</v>
      </c>
      <c r="F208" s="53">
        <v>1.4</v>
      </c>
    </row>
    <row r="209" spans="2:6" x14ac:dyDescent="0.2">
      <c r="B209" s="65" t="s">
        <v>430</v>
      </c>
      <c r="C209" s="51" t="s">
        <v>431</v>
      </c>
      <c r="D209" s="52">
        <v>120</v>
      </c>
      <c r="E209" s="69">
        <v>0.05</v>
      </c>
      <c r="F209" s="53">
        <v>1.3</v>
      </c>
    </row>
    <row r="210" spans="2:6" x14ac:dyDescent="0.2">
      <c r="B210" s="65" t="s">
        <v>432</v>
      </c>
      <c r="C210" s="51" t="s">
        <v>433</v>
      </c>
      <c r="D210" s="52">
        <v>200</v>
      </c>
      <c r="E210" s="69">
        <v>0.06</v>
      </c>
      <c r="F210" s="53">
        <v>1.3</v>
      </c>
    </row>
    <row r="211" spans="2:6" x14ac:dyDescent="0.2">
      <c r="B211" s="65" t="s">
        <v>434</v>
      </c>
      <c r="C211" s="51" t="s">
        <v>435</v>
      </c>
      <c r="D211" s="50" t="s">
        <v>56</v>
      </c>
      <c r="E211" s="69">
        <v>0.05</v>
      </c>
      <c r="F211" s="53">
        <v>1.5</v>
      </c>
    </row>
    <row r="212" spans="2:6" x14ac:dyDescent="0.2">
      <c r="B212" s="64" t="s">
        <v>553</v>
      </c>
      <c r="C212" s="47" t="s">
        <v>436</v>
      </c>
      <c r="D212" s="48" t="s">
        <v>57</v>
      </c>
      <c r="E212" s="72">
        <v>6.5000000000000002E-2</v>
      </c>
      <c r="F212" s="55">
        <v>1.5</v>
      </c>
    </row>
    <row r="213" spans="2:6" x14ac:dyDescent="0.2">
      <c r="B213" s="64" t="s">
        <v>554</v>
      </c>
      <c r="C213" s="47" t="s">
        <v>437</v>
      </c>
      <c r="D213" s="58">
        <v>200</v>
      </c>
      <c r="E213" s="68">
        <v>0.06</v>
      </c>
      <c r="F213" s="55">
        <v>1.3</v>
      </c>
    </row>
    <row r="214" spans="2:6" x14ac:dyDescent="0.2">
      <c r="B214" s="64" t="s">
        <v>555</v>
      </c>
      <c r="C214" s="47" t="s">
        <v>399</v>
      </c>
      <c r="D214" s="58">
        <v>1200</v>
      </c>
      <c r="E214" s="68">
        <v>0.17</v>
      </c>
      <c r="F214" s="55">
        <v>1.4</v>
      </c>
    </row>
    <row r="215" spans="2:6" ht="15" x14ac:dyDescent="0.2">
      <c r="B215" s="63">
        <v>9</v>
      </c>
      <c r="C215" s="45" t="s">
        <v>438</v>
      </c>
      <c r="D215" s="46"/>
      <c r="E215" s="67"/>
      <c r="F215" s="46"/>
    </row>
    <row r="216" spans="2:6" x14ac:dyDescent="0.2">
      <c r="B216" s="64" t="s">
        <v>556</v>
      </c>
      <c r="C216" s="47" t="s">
        <v>439</v>
      </c>
      <c r="D216" s="55">
        <v>1.23</v>
      </c>
      <c r="E216" s="72">
        <v>2.5000000000000001E-2</v>
      </c>
      <c r="F216" s="59">
        <v>1.008</v>
      </c>
    </row>
    <row r="217" spans="2:6" x14ac:dyDescent="0.2">
      <c r="B217" s="64" t="s">
        <v>557</v>
      </c>
      <c r="C217" s="47" t="s">
        <v>440</v>
      </c>
      <c r="D217" s="55">
        <v>1.95</v>
      </c>
      <c r="E217" s="72">
        <v>1.4E-2</v>
      </c>
      <c r="F217" s="55">
        <v>0.82</v>
      </c>
    </row>
    <row r="218" spans="2:6" x14ac:dyDescent="0.2">
      <c r="B218" s="64" t="s">
        <v>558</v>
      </c>
      <c r="C218" s="47" t="s">
        <v>441</v>
      </c>
      <c r="D218" s="55">
        <v>1.7</v>
      </c>
      <c r="E218" s="72">
        <v>1.7000000000000001E-2</v>
      </c>
      <c r="F218" s="59">
        <v>0.51900000000000002</v>
      </c>
    </row>
    <row r="219" spans="2:6" x14ac:dyDescent="0.2">
      <c r="B219" s="64" t="s">
        <v>559</v>
      </c>
      <c r="C219" s="47" t="s">
        <v>442</v>
      </c>
      <c r="D219" s="55">
        <v>6.36</v>
      </c>
      <c r="E219" s="72">
        <v>1.2999999999999999E-2</v>
      </c>
      <c r="F219" s="59">
        <v>0.61399999999999999</v>
      </c>
    </row>
    <row r="220" spans="2:6" x14ac:dyDescent="0.2">
      <c r="B220" s="64" t="s">
        <v>560</v>
      </c>
      <c r="C220" s="47" t="s">
        <v>443</v>
      </c>
      <c r="D220" s="55">
        <v>3.56</v>
      </c>
      <c r="E220" s="72">
        <v>8.9999999999999993E-3</v>
      </c>
      <c r="F220" s="59">
        <v>0.245</v>
      </c>
    </row>
    <row r="221" spans="2:6" x14ac:dyDescent="0.2">
      <c r="B221" s="64" t="s">
        <v>561</v>
      </c>
      <c r="C221" s="47" t="s">
        <v>444</v>
      </c>
      <c r="D221" s="55">
        <v>5.58</v>
      </c>
      <c r="E221" s="73">
        <v>5.4000000000000003E-3</v>
      </c>
      <c r="F221" s="55">
        <v>0.16</v>
      </c>
    </row>
    <row r="222" spans="2:6" ht="15" x14ac:dyDescent="0.2">
      <c r="B222" s="63">
        <v>10</v>
      </c>
      <c r="C222" s="45" t="s">
        <v>445</v>
      </c>
      <c r="D222" s="46"/>
      <c r="E222" s="67"/>
      <c r="F222" s="46"/>
    </row>
    <row r="223" spans="2:6" x14ac:dyDescent="0.2">
      <c r="B223" s="64" t="s">
        <v>562</v>
      </c>
      <c r="C223" s="47" t="s">
        <v>446</v>
      </c>
      <c r="D223" s="48"/>
      <c r="E223" s="68"/>
      <c r="F223" s="48"/>
    </row>
    <row r="224" spans="2:6" x14ac:dyDescent="0.2">
      <c r="B224" s="51" t="s">
        <v>563</v>
      </c>
      <c r="C224" s="51" t="s">
        <v>641</v>
      </c>
      <c r="D224" s="52">
        <v>920</v>
      </c>
      <c r="E224" s="69">
        <v>2.2999999999999998</v>
      </c>
      <c r="F224" s="53">
        <v>2</v>
      </c>
    </row>
    <row r="225" spans="2:6" x14ac:dyDescent="0.2">
      <c r="B225" s="51" t="s">
        <v>564</v>
      </c>
      <c r="C225" s="51" t="s">
        <v>640</v>
      </c>
      <c r="D225" s="52">
        <v>900</v>
      </c>
      <c r="E225" s="69">
        <v>2.2000000000000002</v>
      </c>
      <c r="F225" s="53">
        <v>2</v>
      </c>
    </row>
    <row r="226" spans="2:6" x14ac:dyDescent="0.2">
      <c r="B226" s="64" t="s">
        <v>565</v>
      </c>
      <c r="C226" s="47" t="s">
        <v>447</v>
      </c>
      <c r="D226" s="48"/>
      <c r="E226" s="68"/>
      <c r="F226" s="48"/>
    </row>
    <row r="227" spans="2:6" x14ac:dyDescent="0.2">
      <c r="B227" s="65" t="s">
        <v>566</v>
      </c>
      <c r="C227" s="51" t="s">
        <v>448</v>
      </c>
      <c r="D227" s="52">
        <v>100</v>
      </c>
      <c r="E227" s="69">
        <v>0.05</v>
      </c>
      <c r="F227" s="53">
        <v>2</v>
      </c>
    </row>
    <row r="228" spans="2:6" x14ac:dyDescent="0.2">
      <c r="B228" s="65" t="s">
        <v>567</v>
      </c>
      <c r="C228" s="51" t="s">
        <v>449</v>
      </c>
      <c r="D228" s="52">
        <v>200</v>
      </c>
      <c r="E228" s="69">
        <v>0.12</v>
      </c>
      <c r="F228" s="50"/>
    </row>
    <row r="229" spans="2:6" x14ac:dyDescent="0.2">
      <c r="B229" s="65" t="s">
        <v>568</v>
      </c>
      <c r="C229" s="51" t="s">
        <v>450</v>
      </c>
      <c r="D229" s="52">
        <v>300</v>
      </c>
      <c r="E229" s="69">
        <v>0.23</v>
      </c>
      <c r="F229" s="50"/>
    </row>
    <row r="230" spans="2:6" x14ac:dyDescent="0.2">
      <c r="B230" s="65" t="s">
        <v>569</v>
      </c>
      <c r="C230" s="51" t="s">
        <v>451</v>
      </c>
      <c r="D230" s="52">
        <v>500</v>
      </c>
      <c r="E230" s="69">
        <v>0.6</v>
      </c>
      <c r="F230" s="50"/>
    </row>
    <row r="231" spans="2:6" x14ac:dyDescent="0.2">
      <c r="B231" s="64" t="s">
        <v>570</v>
      </c>
      <c r="C231" s="47" t="s">
        <v>452</v>
      </c>
      <c r="D231" s="48"/>
      <c r="E231" s="68"/>
      <c r="F231" s="48"/>
    </row>
    <row r="232" spans="2:6" ht="15" x14ac:dyDescent="0.2">
      <c r="B232" s="65" t="s">
        <v>571</v>
      </c>
      <c r="C232" s="51" t="s">
        <v>637</v>
      </c>
      <c r="D232" s="52">
        <v>1000</v>
      </c>
      <c r="E232" s="69">
        <v>0.6</v>
      </c>
      <c r="F232" s="53">
        <v>4.1900000000000004</v>
      </c>
    </row>
    <row r="233" spans="2:6" x14ac:dyDescent="0.2">
      <c r="B233" s="65" t="s">
        <v>572</v>
      </c>
      <c r="C233" s="51" t="s">
        <v>639</v>
      </c>
      <c r="D233" s="52">
        <v>990</v>
      </c>
      <c r="E233" s="69">
        <v>0.63</v>
      </c>
      <c r="F233" s="50"/>
    </row>
    <row r="234" spans="2:6" x14ac:dyDescent="0.2">
      <c r="B234" s="65" t="s">
        <v>573</v>
      </c>
      <c r="C234" s="51" t="s">
        <v>638</v>
      </c>
      <c r="D234" s="52">
        <v>970</v>
      </c>
      <c r="E234" s="69">
        <v>0.67</v>
      </c>
      <c r="F234" s="50"/>
    </row>
    <row r="235" spans="2:6" ht="15" x14ac:dyDescent="0.2">
      <c r="B235" s="63">
        <v>11</v>
      </c>
      <c r="C235" s="45" t="s">
        <v>453</v>
      </c>
      <c r="D235" s="46"/>
      <c r="E235" s="67"/>
      <c r="F235" s="46"/>
    </row>
    <row r="236" spans="2:6" x14ac:dyDescent="0.2">
      <c r="B236" s="64" t="s">
        <v>574</v>
      </c>
      <c r="C236" s="47" t="s">
        <v>454</v>
      </c>
      <c r="D236" s="58">
        <v>1050</v>
      </c>
      <c r="E236" s="68">
        <v>0.2</v>
      </c>
      <c r="F236" s="55">
        <v>1.5</v>
      </c>
    </row>
    <row r="237" spans="2:6" x14ac:dyDescent="0.2">
      <c r="B237" s="64" t="s">
        <v>575</v>
      </c>
      <c r="C237" s="47" t="s">
        <v>455</v>
      </c>
      <c r="D237" s="58">
        <v>1200</v>
      </c>
      <c r="E237" s="68">
        <v>0.2</v>
      </c>
      <c r="F237" s="55">
        <v>1.2</v>
      </c>
    </row>
    <row r="238" spans="2:6" x14ac:dyDescent="0.2">
      <c r="B238" s="64" t="s">
        <v>576</v>
      </c>
      <c r="C238" s="47" t="s">
        <v>456</v>
      </c>
      <c r="D238" s="58">
        <v>2200</v>
      </c>
      <c r="E238" s="68">
        <v>0.25</v>
      </c>
      <c r="F238" s="55">
        <v>1</v>
      </c>
    </row>
    <row r="239" spans="2:6" x14ac:dyDescent="0.2">
      <c r="B239" s="64" t="s">
        <v>577</v>
      </c>
      <c r="C239" s="47" t="s">
        <v>457</v>
      </c>
      <c r="D239" s="58">
        <v>1390</v>
      </c>
      <c r="E239" s="68">
        <v>0.17</v>
      </c>
      <c r="F239" s="55">
        <v>0.9</v>
      </c>
    </row>
    <row r="240" spans="2:6" x14ac:dyDescent="0.2">
      <c r="B240" s="64" t="s">
        <v>578</v>
      </c>
      <c r="C240" s="47" t="s">
        <v>458</v>
      </c>
      <c r="D240" s="58">
        <v>1180</v>
      </c>
      <c r="E240" s="68">
        <v>0.18</v>
      </c>
      <c r="F240" s="55">
        <v>1.5</v>
      </c>
    </row>
    <row r="241" spans="2:6" x14ac:dyDescent="0.2">
      <c r="B241" s="64" t="s">
        <v>579</v>
      </c>
      <c r="C241" s="47" t="s">
        <v>459</v>
      </c>
      <c r="D241" s="58">
        <v>1410</v>
      </c>
      <c r="E241" s="68">
        <v>0.3</v>
      </c>
      <c r="F241" s="55">
        <v>1.4</v>
      </c>
    </row>
    <row r="242" spans="2:6" x14ac:dyDescent="0.2">
      <c r="B242" s="64" t="s">
        <v>580</v>
      </c>
      <c r="C242" s="47" t="s">
        <v>460</v>
      </c>
      <c r="D242" s="58">
        <v>1150</v>
      </c>
      <c r="E242" s="68">
        <v>0.25</v>
      </c>
      <c r="F242" s="55">
        <v>1.6</v>
      </c>
    </row>
    <row r="243" spans="2:6" x14ac:dyDescent="0.2">
      <c r="B243" s="64" t="s">
        <v>581</v>
      </c>
      <c r="C243" s="47" t="s">
        <v>461</v>
      </c>
      <c r="D243" s="58">
        <v>1450</v>
      </c>
      <c r="E243" s="68">
        <v>0.3</v>
      </c>
      <c r="F243" s="55">
        <v>1.6</v>
      </c>
    </row>
    <row r="244" spans="2:6" x14ac:dyDescent="0.2">
      <c r="B244" s="64" t="s">
        <v>582</v>
      </c>
      <c r="C244" s="47" t="s">
        <v>462</v>
      </c>
      <c r="D244" s="48"/>
      <c r="E244" s="68"/>
      <c r="F244" s="48"/>
    </row>
    <row r="245" spans="2:6" x14ac:dyDescent="0.2">
      <c r="B245" s="65" t="s">
        <v>583</v>
      </c>
      <c r="C245" s="51" t="s">
        <v>262</v>
      </c>
      <c r="D245" s="52">
        <v>980</v>
      </c>
      <c r="E245" s="69">
        <v>0.5</v>
      </c>
      <c r="F245" s="53">
        <v>1.8</v>
      </c>
    </row>
    <row r="246" spans="2:6" x14ac:dyDescent="0.2">
      <c r="B246" s="65" t="s">
        <v>584</v>
      </c>
      <c r="C246" s="51" t="s">
        <v>463</v>
      </c>
      <c r="D246" s="52">
        <v>920</v>
      </c>
      <c r="E246" s="69">
        <v>0.33</v>
      </c>
      <c r="F246" s="53">
        <v>2.2000000000000002</v>
      </c>
    </row>
    <row r="247" spans="2:6" x14ac:dyDescent="0.2">
      <c r="B247" s="64" t="s">
        <v>585</v>
      </c>
      <c r="C247" s="47" t="s">
        <v>464</v>
      </c>
      <c r="D247" s="58">
        <v>1050</v>
      </c>
      <c r="E247" s="68">
        <v>0.16</v>
      </c>
      <c r="F247" s="55">
        <v>1.3</v>
      </c>
    </row>
    <row r="248" spans="2:6" x14ac:dyDescent="0.2">
      <c r="B248" s="64" t="s">
        <v>586</v>
      </c>
      <c r="C248" s="47" t="s">
        <v>465</v>
      </c>
      <c r="D248" s="58">
        <v>910</v>
      </c>
      <c r="E248" s="68">
        <v>0.22</v>
      </c>
      <c r="F248" s="55">
        <v>1.8</v>
      </c>
    </row>
    <row r="249" spans="2:6" x14ac:dyDescent="0.2">
      <c r="B249" s="64" t="s">
        <v>587</v>
      </c>
      <c r="C249" s="47" t="s">
        <v>466</v>
      </c>
      <c r="D249" s="58">
        <v>1200</v>
      </c>
      <c r="E249" s="68">
        <v>0.25</v>
      </c>
      <c r="F249" s="55">
        <v>1.8</v>
      </c>
    </row>
    <row r="250" spans="2:6" x14ac:dyDescent="0.2">
      <c r="B250" s="64" t="s">
        <v>588</v>
      </c>
      <c r="C250" s="47" t="s">
        <v>467</v>
      </c>
      <c r="D250" s="58">
        <v>1200</v>
      </c>
      <c r="E250" s="68">
        <v>0.25</v>
      </c>
      <c r="F250" s="55">
        <v>1.8</v>
      </c>
    </row>
    <row r="251" spans="2:6" x14ac:dyDescent="0.2">
      <c r="B251" s="64" t="s">
        <v>589</v>
      </c>
      <c r="C251" s="47" t="s">
        <v>468</v>
      </c>
      <c r="D251" s="48"/>
      <c r="E251" s="68"/>
      <c r="F251" s="48"/>
    </row>
    <row r="252" spans="2:6" x14ac:dyDescent="0.2">
      <c r="B252" s="65" t="s">
        <v>469</v>
      </c>
      <c r="C252" s="51" t="s">
        <v>470</v>
      </c>
      <c r="D252" s="52">
        <v>1200</v>
      </c>
      <c r="E252" s="69">
        <v>0.2</v>
      </c>
      <c r="F252" s="53">
        <v>0.2</v>
      </c>
    </row>
    <row r="253" spans="2:6" x14ac:dyDescent="0.2">
      <c r="B253" s="65" t="s">
        <v>471</v>
      </c>
      <c r="C253" s="51" t="s">
        <v>472</v>
      </c>
      <c r="D253" s="52">
        <v>1300</v>
      </c>
      <c r="E253" s="69">
        <v>0.3</v>
      </c>
      <c r="F253" s="53">
        <v>0.3</v>
      </c>
    </row>
    <row r="254" spans="2:6" x14ac:dyDescent="0.2">
      <c r="B254" s="65" t="s">
        <v>473</v>
      </c>
      <c r="C254" s="51" t="s">
        <v>474</v>
      </c>
      <c r="D254" s="52">
        <v>1400</v>
      </c>
      <c r="E254" s="69">
        <v>0.19</v>
      </c>
      <c r="F254" s="53">
        <v>0.19</v>
      </c>
    </row>
    <row r="255" spans="2:6" ht="15" x14ac:dyDescent="0.2">
      <c r="B255" s="63">
        <v>12</v>
      </c>
      <c r="C255" s="45" t="s">
        <v>475</v>
      </c>
      <c r="D255" s="46"/>
      <c r="E255" s="67"/>
      <c r="F255" s="46"/>
    </row>
    <row r="256" spans="2:6" x14ac:dyDescent="0.2">
      <c r="B256" s="64" t="s">
        <v>590</v>
      </c>
      <c r="C256" s="47" t="s">
        <v>476</v>
      </c>
      <c r="D256" s="58">
        <v>910</v>
      </c>
      <c r="E256" s="68">
        <v>0.13</v>
      </c>
      <c r="F256" s="55">
        <v>1.1000000000000001</v>
      </c>
    </row>
    <row r="257" spans="2:6" x14ac:dyDescent="0.2">
      <c r="B257" s="64" t="s">
        <v>591</v>
      </c>
      <c r="C257" s="47" t="s">
        <v>477</v>
      </c>
      <c r="D257" s="58">
        <v>1240</v>
      </c>
      <c r="E257" s="68">
        <v>0.23</v>
      </c>
      <c r="F257" s="55">
        <v>2.14</v>
      </c>
    </row>
    <row r="258" spans="2:6" x14ac:dyDescent="0.2">
      <c r="B258" s="64" t="s">
        <v>592</v>
      </c>
      <c r="C258" s="47" t="s">
        <v>478</v>
      </c>
      <c r="D258" s="58">
        <v>1200</v>
      </c>
      <c r="E258" s="68">
        <v>0.24</v>
      </c>
      <c r="F258" s="55">
        <v>1.4</v>
      </c>
    </row>
    <row r="259" spans="2:6" x14ac:dyDescent="0.2">
      <c r="B259" s="64" t="s">
        <v>593</v>
      </c>
      <c r="C259" s="47" t="s">
        <v>479</v>
      </c>
      <c r="D259" s="48" t="s">
        <v>105</v>
      </c>
      <c r="E259" s="68">
        <v>0.06</v>
      </c>
      <c r="F259" s="55">
        <v>1.5</v>
      </c>
    </row>
    <row r="260" spans="2:6" x14ac:dyDescent="0.2">
      <c r="B260" s="64" t="s">
        <v>594</v>
      </c>
      <c r="C260" s="47" t="s">
        <v>480</v>
      </c>
      <c r="D260" s="58">
        <v>1200</v>
      </c>
      <c r="E260" s="68">
        <v>0.17</v>
      </c>
      <c r="F260" s="55">
        <v>1.4</v>
      </c>
    </row>
    <row r="261" spans="2:6" x14ac:dyDescent="0.2">
      <c r="B261" s="64" t="s">
        <v>595</v>
      </c>
      <c r="C261" s="47" t="s">
        <v>481</v>
      </c>
      <c r="D261" s="58">
        <v>1150</v>
      </c>
      <c r="E261" s="68">
        <v>0.25</v>
      </c>
      <c r="F261" s="55">
        <v>1</v>
      </c>
    </row>
    <row r="262" spans="2:6" x14ac:dyDescent="0.2">
      <c r="B262" s="64" t="s">
        <v>596</v>
      </c>
      <c r="C262" s="47" t="s">
        <v>482</v>
      </c>
      <c r="D262" s="58">
        <v>930</v>
      </c>
      <c r="E262" s="68">
        <v>0.2</v>
      </c>
      <c r="F262" s="55">
        <v>1.1000000000000001</v>
      </c>
    </row>
    <row r="263" spans="2:6" x14ac:dyDescent="0.2">
      <c r="B263" s="64" t="s">
        <v>597</v>
      </c>
      <c r="C263" s="47" t="s">
        <v>483</v>
      </c>
      <c r="D263" s="58">
        <v>1700</v>
      </c>
      <c r="E263" s="68">
        <v>0.4</v>
      </c>
      <c r="F263" s="55">
        <v>1</v>
      </c>
    </row>
    <row r="264" spans="2:6" x14ac:dyDescent="0.2">
      <c r="B264" s="64" t="s">
        <v>598</v>
      </c>
      <c r="C264" s="47" t="s">
        <v>484</v>
      </c>
      <c r="D264" s="58">
        <v>980</v>
      </c>
      <c r="E264" s="68">
        <v>0.25</v>
      </c>
      <c r="F264" s="55">
        <v>1</v>
      </c>
    </row>
    <row r="265" spans="2:6" ht="30" x14ac:dyDescent="0.2">
      <c r="B265" s="63">
        <v>13</v>
      </c>
      <c r="C265" s="45" t="s">
        <v>485</v>
      </c>
      <c r="D265" s="46"/>
      <c r="E265" s="67"/>
      <c r="F265" s="46"/>
    </row>
    <row r="266" spans="2:6" x14ac:dyDescent="0.2">
      <c r="B266" s="64" t="s">
        <v>599</v>
      </c>
      <c r="C266" s="47" t="s">
        <v>486</v>
      </c>
      <c r="D266" s="58">
        <v>720</v>
      </c>
      <c r="E266" s="68">
        <v>0.13</v>
      </c>
      <c r="F266" s="55">
        <v>1</v>
      </c>
    </row>
    <row r="267" spans="2:6" x14ac:dyDescent="0.2">
      <c r="B267" s="64" t="s">
        <v>600</v>
      </c>
      <c r="C267" s="47" t="s">
        <v>487</v>
      </c>
      <c r="D267" s="58">
        <v>1200</v>
      </c>
      <c r="E267" s="68">
        <v>0.35</v>
      </c>
      <c r="F267" s="55">
        <v>1</v>
      </c>
    </row>
    <row r="268" spans="2:6" x14ac:dyDescent="0.2">
      <c r="B268" s="64" t="s">
        <v>601</v>
      </c>
      <c r="C268" s="47" t="s">
        <v>488</v>
      </c>
      <c r="D268" s="58">
        <v>1450</v>
      </c>
      <c r="E268" s="68">
        <v>0.5</v>
      </c>
      <c r="F268" s="55">
        <v>1</v>
      </c>
    </row>
    <row r="269" spans="2:6" x14ac:dyDescent="0.2">
      <c r="B269" s="64" t="s">
        <v>602</v>
      </c>
      <c r="C269" s="47" t="s">
        <v>489</v>
      </c>
      <c r="D269" s="58">
        <v>750</v>
      </c>
      <c r="E269" s="68">
        <v>0.12</v>
      </c>
      <c r="F269" s="55">
        <v>1</v>
      </c>
    </row>
    <row r="270" spans="2:6" x14ac:dyDescent="0.2">
      <c r="B270" s="64" t="s">
        <v>603</v>
      </c>
      <c r="C270" s="47" t="s">
        <v>490</v>
      </c>
      <c r="D270" s="58">
        <v>1300</v>
      </c>
      <c r="E270" s="68">
        <v>0.21</v>
      </c>
      <c r="F270" s="55">
        <v>1.8</v>
      </c>
    </row>
    <row r="271" spans="2:6" x14ac:dyDescent="0.2">
      <c r="B271" s="64" t="s">
        <v>604</v>
      </c>
      <c r="C271" s="47" t="s">
        <v>491</v>
      </c>
      <c r="D271" s="58">
        <v>1200</v>
      </c>
      <c r="E271" s="68">
        <v>0.14000000000000001</v>
      </c>
      <c r="F271" s="55">
        <v>1</v>
      </c>
    </row>
    <row r="272" spans="2:6" x14ac:dyDescent="0.2">
      <c r="B272" s="64" t="s">
        <v>605</v>
      </c>
      <c r="C272" s="47" t="s">
        <v>492</v>
      </c>
      <c r="D272" s="48" t="s">
        <v>105</v>
      </c>
      <c r="E272" s="68">
        <v>0.05</v>
      </c>
      <c r="F272" s="55">
        <v>1.5</v>
      </c>
    </row>
    <row r="273" spans="2:6" x14ac:dyDescent="0.2">
      <c r="B273" s="64" t="s">
        <v>606</v>
      </c>
      <c r="C273" s="47" t="s">
        <v>493</v>
      </c>
      <c r="D273" s="58">
        <v>70</v>
      </c>
      <c r="E273" s="68">
        <v>0.05</v>
      </c>
      <c r="F273" s="55">
        <v>1.5</v>
      </c>
    </row>
    <row r="274" spans="2:6" x14ac:dyDescent="0.2">
      <c r="B274" s="64" t="s">
        <v>607</v>
      </c>
      <c r="C274" s="47" t="s">
        <v>494</v>
      </c>
      <c r="D274" s="58">
        <v>70</v>
      </c>
      <c r="E274" s="68">
        <v>0.05</v>
      </c>
      <c r="F274" s="55">
        <v>2.2999999999999998</v>
      </c>
    </row>
    <row r="275" spans="2:6" ht="15" x14ac:dyDescent="0.2">
      <c r="B275" s="63">
        <v>14</v>
      </c>
      <c r="C275" s="45" t="s">
        <v>495</v>
      </c>
      <c r="D275" s="46"/>
      <c r="E275" s="67"/>
      <c r="F275" s="46"/>
    </row>
    <row r="276" spans="2:6" x14ac:dyDescent="0.2">
      <c r="B276" s="64" t="s">
        <v>608</v>
      </c>
      <c r="C276" s="47" t="s">
        <v>496</v>
      </c>
      <c r="D276" s="48"/>
      <c r="E276" s="68"/>
      <c r="F276" s="48"/>
    </row>
    <row r="277" spans="2:6" x14ac:dyDescent="0.2">
      <c r="B277" s="65" t="s">
        <v>609</v>
      </c>
      <c r="C277" s="51" t="s">
        <v>497</v>
      </c>
      <c r="D277" s="52">
        <v>2000</v>
      </c>
      <c r="E277" s="69">
        <v>1</v>
      </c>
      <c r="F277" s="53">
        <v>0.8</v>
      </c>
    </row>
    <row r="278" spans="2:6" x14ac:dyDescent="0.2">
      <c r="B278" s="65" t="s">
        <v>610</v>
      </c>
      <c r="C278" s="51" t="s">
        <v>498</v>
      </c>
      <c r="D278" s="52">
        <v>2100</v>
      </c>
      <c r="E278" s="69">
        <v>1.5</v>
      </c>
      <c r="F278" s="53">
        <v>1</v>
      </c>
    </row>
    <row r="279" spans="2:6" x14ac:dyDescent="0.2">
      <c r="B279" s="65" t="s">
        <v>611</v>
      </c>
      <c r="C279" s="51" t="s">
        <v>499</v>
      </c>
      <c r="D279" s="52">
        <v>800</v>
      </c>
      <c r="E279" s="69">
        <v>0.28999999999999998</v>
      </c>
      <c r="F279" s="50"/>
    </row>
    <row r="280" spans="2:6" x14ac:dyDescent="0.2">
      <c r="B280" s="65" t="s">
        <v>612</v>
      </c>
      <c r="C280" s="51" t="s">
        <v>500</v>
      </c>
      <c r="D280" s="52">
        <v>1400</v>
      </c>
      <c r="E280" s="69">
        <v>0.57999999999999996</v>
      </c>
      <c r="F280" s="50"/>
    </row>
    <row r="281" spans="2:6" x14ac:dyDescent="0.2">
      <c r="B281" s="65" t="s">
        <v>613</v>
      </c>
      <c r="C281" s="51" t="s">
        <v>501</v>
      </c>
      <c r="D281" s="52">
        <v>1800</v>
      </c>
      <c r="E281" s="69">
        <v>0.35</v>
      </c>
      <c r="F281" s="50"/>
    </row>
    <row r="282" spans="2:6" x14ac:dyDescent="0.2">
      <c r="B282" s="64" t="s">
        <v>614</v>
      </c>
      <c r="C282" s="47" t="s">
        <v>502</v>
      </c>
      <c r="D282" s="48"/>
      <c r="E282" s="68"/>
      <c r="F282" s="48"/>
    </row>
    <row r="283" spans="2:6" x14ac:dyDescent="0.2">
      <c r="B283" s="65" t="s">
        <v>615</v>
      </c>
      <c r="C283" s="51" t="s">
        <v>503</v>
      </c>
      <c r="D283" s="52">
        <v>2300</v>
      </c>
      <c r="E283" s="69">
        <v>1.3</v>
      </c>
      <c r="F283" s="53">
        <v>0.84</v>
      </c>
    </row>
    <row r="284" spans="2:6" x14ac:dyDescent="0.2">
      <c r="B284" s="65" t="s">
        <v>616</v>
      </c>
      <c r="C284" s="51" t="s">
        <v>504</v>
      </c>
      <c r="D284" s="52">
        <v>1000</v>
      </c>
      <c r="E284" s="69">
        <v>0.2</v>
      </c>
      <c r="F284" s="53">
        <v>1</v>
      </c>
    </row>
    <row r="285" spans="2:6" x14ac:dyDescent="0.2">
      <c r="B285" s="65" t="s">
        <v>617</v>
      </c>
      <c r="C285" s="51" t="s">
        <v>505</v>
      </c>
      <c r="D285" s="50"/>
      <c r="E285" s="71">
        <v>4.1000000000000002E-2</v>
      </c>
      <c r="F285" s="50"/>
    </row>
    <row r="286" spans="2:6" ht="15" x14ac:dyDescent="0.2">
      <c r="B286" s="63">
        <v>15</v>
      </c>
      <c r="C286" s="45" t="s">
        <v>506</v>
      </c>
      <c r="D286" s="46"/>
      <c r="E286" s="67"/>
      <c r="F286" s="46"/>
    </row>
    <row r="287" spans="2:6" x14ac:dyDescent="0.2">
      <c r="B287" s="64" t="s">
        <v>618</v>
      </c>
      <c r="C287" s="47" t="s">
        <v>507</v>
      </c>
      <c r="D287" s="48"/>
      <c r="E287" s="68"/>
      <c r="F287" s="48"/>
    </row>
    <row r="288" spans="2:6" x14ac:dyDescent="0.2">
      <c r="B288" s="65" t="s">
        <v>619</v>
      </c>
      <c r="C288" s="51"/>
      <c r="D288" s="52">
        <v>300</v>
      </c>
      <c r="E288" s="69">
        <v>0.09</v>
      </c>
      <c r="F288" s="53">
        <v>1.6</v>
      </c>
    </row>
    <row r="289" spans="2:6" x14ac:dyDescent="0.2">
      <c r="B289" s="65" t="s">
        <v>620</v>
      </c>
      <c r="C289" s="51"/>
      <c r="D289" s="52">
        <v>500</v>
      </c>
      <c r="E289" s="69">
        <v>0.13</v>
      </c>
      <c r="F289" s="50"/>
    </row>
    <row r="290" spans="2:6" x14ac:dyDescent="0.2">
      <c r="B290" s="65" t="s">
        <v>621</v>
      </c>
      <c r="C290" s="51"/>
      <c r="D290" s="52">
        <v>700</v>
      </c>
      <c r="E290" s="69">
        <v>0.17</v>
      </c>
      <c r="F290" s="50"/>
    </row>
    <row r="291" spans="2:6" x14ac:dyDescent="0.2">
      <c r="B291" s="65" t="s">
        <v>622</v>
      </c>
      <c r="C291" s="51"/>
      <c r="D291" s="52">
        <v>1000</v>
      </c>
      <c r="E291" s="69">
        <v>0.24</v>
      </c>
      <c r="F291" s="50"/>
    </row>
    <row r="292" spans="2:6" x14ac:dyDescent="0.2">
      <c r="B292" s="64" t="s">
        <v>623</v>
      </c>
      <c r="C292" s="47" t="s">
        <v>508</v>
      </c>
      <c r="D292" s="58">
        <v>1200</v>
      </c>
      <c r="E292" s="68">
        <v>0.23</v>
      </c>
      <c r="F292" s="55">
        <v>1.5</v>
      </c>
    </row>
    <row r="293" spans="2:6" x14ac:dyDescent="0.2">
      <c r="B293" s="64" t="s">
        <v>624</v>
      </c>
      <c r="C293" s="47" t="s">
        <v>509</v>
      </c>
      <c r="D293" s="48"/>
      <c r="E293" s="68"/>
      <c r="F293" s="48"/>
    </row>
    <row r="294" spans="2:6" x14ac:dyDescent="0.2">
      <c r="B294" s="65" t="s">
        <v>625</v>
      </c>
      <c r="C294" s="51"/>
      <c r="D294" s="52">
        <v>300</v>
      </c>
      <c r="E294" s="69">
        <v>0.1</v>
      </c>
      <c r="F294" s="53">
        <v>1.7</v>
      </c>
    </row>
    <row r="295" spans="2:6" x14ac:dyDescent="0.2">
      <c r="B295" s="65" t="s">
        <v>626</v>
      </c>
      <c r="C295" s="51"/>
      <c r="D295" s="52">
        <v>600</v>
      </c>
      <c r="E295" s="69">
        <v>0.14000000000000001</v>
      </c>
      <c r="F295" s="50"/>
    </row>
    <row r="296" spans="2:6" x14ac:dyDescent="0.2">
      <c r="B296" s="65" t="s">
        <v>627</v>
      </c>
      <c r="C296" s="51"/>
      <c r="D296" s="52">
        <v>800</v>
      </c>
      <c r="E296" s="69">
        <v>0.18</v>
      </c>
      <c r="F296" s="50"/>
    </row>
    <row r="297" spans="2:6" x14ac:dyDescent="0.2">
      <c r="B297" s="65" t="s">
        <v>628</v>
      </c>
      <c r="C297" s="51"/>
      <c r="D297" s="52">
        <v>900</v>
      </c>
      <c r="E297" s="69">
        <v>0.18</v>
      </c>
      <c r="F297" s="50"/>
    </row>
    <row r="298" spans="2:6" x14ac:dyDescent="0.2">
      <c r="B298" s="64" t="s">
        <v>629</v>
      </c>
      <c r="C298" s="47" t="s">
        <v>510</v>
      </c>
      <c r="D298" s="58">
        <v>650</v>
      </c>
      <c r="E298" s="68">
        <v>0.13</v>
      </c>
      <c r="F298" s="55">
        <v>1.7</v>
      </c>
    </row>
    <row r="299" spans="2:6" x14ac:dyDescent="0.2">
      <c r="B299" s="64" t="s">
        <v>630</v>
      </c>
      <c r="C299" s="47" t="s">
        <v>511</v>
      </c>
      <c r="D299" s="48"/>
      <c r="E299" s="68"/>
      <c r="F299" s="48"/>
    </row>
    <row r="300" spans="2:6" x14ac:dyDescent="0.2">
      <c r="B300" s="65" t="s">
        <v>631</v>
      </c>
      <c r="C300" s="51"/>
      <c r="D300" s="52">
        <v>250</v>
      </c>
      <c r="E300" s="69">
        <v>7.0000000000000007E-2</v>
      </c>
      <c r="F300" s="53">
        <v>1.7</v>
      </c>
    </row>
    <row r="301" spans="2:6" x14ac:dyDescent="0.2">
      <c r="B301" s="65" t="s">
        <v>632</v>
      </c>
      <c r="C301" s="51"/>
      <c r="D301" s="52">
        <v>400</v>
      </c>
      <c r="E301" s="69">
        <v>0.1</v>
      </c>
      <c r="F301" s="50"/>
    </row>
    <row r="302" spans="2:6" x14ac:dyDescent="0.2">
      <c r="B302" s="65" t="s">
        <v>633</v>
      </c>
      <c r="C302" s="51"/>
      <c r="D302" s="52">
        <v>600</v>
      </c>
      <c r="E302" s="69">
        <v>0.14000000000000001</v>
      </c>
      <c r="F302" s="50"/>
    </row>
    <row r="303" spans="2:6" x14ac:dyDescent="0.2">
      <c r="B303" s="65" t="s">
        <v>634</v>
      </c>
      <c r="C303" s="51"/>
      <c r="D303" s="52">
        <v>800</v>
      </c>
      <c r="E303" s="69">
        <v>0.18</v>
      </c>
      <c r="F303" s="50"/>
    </row>
    <row r="304" spans="2:6" x14ac:dyDescent="0.2">
      <c r="B304" s="66"/>
      <c r="C304" s="60"/>
      <c r="D304" s="61"/>
      <c r="E304" s="70"/>
      <c r="F304" s="62"/>
    </row>
    <row r="306" spans="2:3" x14ac:dyDescent="0.2">
      <c r="B306" s="43" t="s">
        <v>644</v>
      </c>
      <c r="C306" s="43" t="s">
        <v>645</v>
      </c>
    </row>
    <row r="307" spans="2:3" x14ac:dyDescent="0.2">
      <c r="B307" s="43" t="s">
        <v>646</v>
      </c>
      <c r="C307" s="43" t="s">
        <v>647</v>
      </c>
    </row>
    <row r="308" spans="2:3" ht="15" x14ac:dyDescent="0.2">
      <c r="B308" s="43" t="s">
        <v>648</v>
      </c>
      <c r="C308" s="43" t="s">
        <v>653</v>
      </c>
    </row>
    <row r="309" spans="2:3" x14ac:dyDescent="0.2">
      <c r="B309" s="43" t="s">
        <v>649</v>
      </c>
      <c r="C309" s="43" t="s">
        <v>650</v>
      </c>
    </row>
    <row r="310" spans="2:3" x14ac:dyDescent="0.2">
      <c r="B310" s="43" t="s">
        <v>651</v>
      </c>
      <c r="C310" s="43" t="s">
        <v>652</v>
      </c>
    </row>
  </sheetData>
  <mergeCells count="2">
    <mergeCell ref="C4:C5"/>
    <mergeCell ref="B4:B5"/>
  </mergeCells>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Uv &amp; Cm</vt:lpstr>
      <vt:lpstr>Um</vt:lpstr>
      <vt:lpstr>Δεδόμένα</vt:lpstr>
      <vt:lpstr>Απο Ο.Θ.</vt:lpstr>
      <vt:lpstr>Um!Print_Area</vt:lpstr>
      <vt:lpstr>'Uv &amp; Cm'!Print_Area</vt:lpstr>
      <vt:lpstr>Rse</vt:lpstr>
      <vt:lpstr>Rsi</vt:lpstr>
      <vt:lpstr>Ru</vt:lpstr>
      <vt:lpstr>Ροή</vt:lpstr>
    </vt:vector>
  </TitlesOfParts>
  <Company>MCIT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Panagiotis Konstantinou</dc:creator>
  <cp:lastModifiedBy>Petros Charalambides</cp:lastModifiedBy>
  <cp:lastPrinted>2024-01-22T08:36:21Z</cp:lastPrinted>
  <dcterms:created xsi:type="dcterms:W3CDTF">2006-10-27T07:51:44Z</dcterms:created>
  <dcterms:modified xsi:type="dcterms:W3CDTF">2024-08-23T10:08:14Z</dcterms:modified>
</cp:coreProperties>
</file>